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Светлана\Documents\СВЕТА\"/>
    </mc:Choice>
  </mc:AlternateContent>
  <bookViews>
    <workbookView xWindow="0" yWindow="144" windowWidth="12312" windowHeight="5772"/>
  </bookViews>
  <sheets>
    <sheet name="Лист2" sheetId="2" r:id="rId1"/>
    <sheet name="Лист3" sheetId="3" r:id="rId2"/>
  </sheets>
  <calcPr calcId="152511"/>
</workbook>
</file>

<file path=xl/calcChain.xml><?xml version="1.0" encoding="utf-8"?>
<calcChain xmlns="http://schemas.openxmlformats.org/spreadsheetml/2006/main">
  <c r="J1" i="2" l="1"/>
  <c r="H40" i="2" l="1"/>
  <c r="G40" i="2"/>
  <c r="E40" i="2"/>
  <c r="A40" i="2"/>
  <c r="E25" i="2"/>
  <c r="E23" i="2"/>
  <c r="E22" i="2"/>
  <c r="E21" i="2"/>
  <c r="E15" i="2"/>
  <c r="E14" i="2"/>
  <c r="E13" i="2"/>
  <c r="E11" i="2"/>
  <c r="E10" i="2"/>
  <c r="E9" i="2"/>
  <c r="H7" i="2"/>
  <c r="G7" i="2"/>
  <c r="A7" i="2"/>
  <c r="A6" i="2"/>
  <c r="A8" i="2"/>
  <c r="A9" i="2"/>
  <c r="A10" i="2"/>
  <c r="A11" i="2"/>
  <c r="A12" i="2"/>
  <c r="A13" i="2"/>
  <c r="A14" i="2"/>
  <c r="A15" i="2"/>
  <c r="A16" i="2"/>
  <c r="A17" i="2"/>
  <c r="A18" i="2"/>
  <c r="A5" i="2"/>
  <c r="G39" i="2"/>
  <c r="G38" i="2"/>
  <c r="G37" i="2"/>
  <c r="G36" i="2"/>
  <c r="G35" i="2"/>
  <c r="G34" i="2"/>
  <c r="G33" i="2"/>
  <c r="G32" i="2"/>
  <c r="G31" i="2"/>
  <c r="G30" i="2"/>
  <c r="G29" i="2"/>
  <c r="G28" i="2"/>
  <c r="G27" i="2"/>
  <c r="G26" i="2"/>
  <c r="G25" i="2"/>
  <c r="G24" i="2"/>
  <c r="G23" i="2"/>
  <c r="G22" i="2"/>
  <c r="G21" i="2"/>
  <c r="G20" i="2"/>
  <c r="G19" i="2"/>
  <c r="G18" i="2"/>
  <c r="G17" i="2"/>
  <c r="G16" i="2"/>
  <c r="G15" i="2"/>
  <c r="G14" i="2"/>
  <c r="G13" i="2"/>
  <c r="G12" i="2"/>
  <c r="G11" i="2"/>
  <c r="G10" i="2"/>
  <c r="G9" i="2"/>
  <c r="G8" i="2"/>
  <c r="G6" i="2"/>
  <c r="G5" i="2"/>
  <c r="H39" i="2"/>
  <c r="H38" i="2"/>
  <c r="H37" i="2"/>
  <c r="H36" i="2"/>
  <c r="H35" i="2"/>
  <c r="H34" i="2"/>
  <c r="H33" i="2"/>
  <c r="H32" i="2"/>
  <c r="H31" i="2"/>
  <c r="H30" i="2"/>
  <c r="H29" i="2"/>
  <c r="H28" i="2"/>
  <c r="H27" i="2"/>
  <c r="H26" i="2"/>
  <c r="H25" i="2"/>
  <c r="H24" i="2"/>
  <c r="H23" i="2"/>
  <c r="H22" i="2"/>
  <c r="H21" i="2"/>
  <c r="H20" i="2"/>
  <c r="H19" i="2"/>
  <c r="H18" i="2"/>
  <c r="H17" i="2"/>
  <c r="H16" i="2"/>
  <c r="H15" i="2"/>
  <c r="H14" i="2"/>
  <c r="H13" i="2"/>
  <c r="H12" i="2"/>
  <c r="H11" i="2"/>
  <c r="H10" i="2"/>
  <c r="H9" i="2"/>
  <c r="H8" i="2"/>
  <c r="H6" i="2"/>
  <c r="H5" i="2"/>
  <c r="F2" i="2"/>
  <c r="E20" i="2"/>
  <c r="E39" i="2"/>
  <c r="A39" i="2"/>
  <c r="E38" i="2"/>
  <c r="A38" i="2"/>
  <c r="E37" i="2"/>
  <c r="A37" i="2"/>
  <c r="E36" i="2"/>
  <c r="A36" i="2"/>
  <c r="E35" i="2"/>
  <c r="A35" i="2"/>
  <c r="E34" i="2"/>
  <c r="A34" i="2"/>
  <c r="E33" i="2"/>
  <c r="A33" i="2"/>
  <c r="E32" i="2"/>
  <c r="A32" i="2"/>
  <c r="E31" i="2"/>
  <c r="A31" i="2"/>
  <c r="E30" i="2"/>
  <c r="A30" i="2"/>
  <c r="E29" i="2"/>
  <c r="A29" i="2"/>
  <c r="E28" i="2"/>
  <c r="A28" i="2"/>
  <c r="E27" i="2"/>
  <c r="A27" i="2"/>
  <c r="E26" i="2"/>
  <c r="A26" i="2"/>
  <c r="A25" i="2"/>
  <c r="E24" i="2"/>
  <c r="A24" i="2"/>
  <c r="A23" i="2"/>
  <c r="A22" i="2"/>
  <c r="A21" i="2"/>
  <c r="A20" i="2"/>
  <c r="E19" i="2"/>
  <c r="A19" i="2"/>
  <c r="E18" i="2"/>
  <c r="I40" i="2" l="1"/>
  <c r="E17" i="2"/>
  <c r="I17" i="2" s="1"/>
  <c r="E16" i="2"/>
  <c r="I16" i="2" s="1"/>
  <c r="E12" i="2"/>
  <c r="I12" i="2" s="1"/>
  <c r="E7" i="2"/>
  <c r="I7" i="2" s="1"/>
  <c r="E8" i="2"/>
  <c r="I8" i="2" s="1"/>
  <c r="E6" i="2"/>
  <c r="I6" i="2" s="1"/>
  <c r="E5" i="2"/>
  <c r="I13" i="2"/>
  <c r="I9" i="2"/>
  <c r="I10" i="2"/>
  <c r="I26" i="2"/>
  <c r="I25" i="2"/>
  <c r="I22" i="2"/>
  <c r="I14" i="2"/>
  <c r="I35" i="2"/>
  <c r="I38" i="2"/>
  <c r="I39" i="2"/>
  <c r="I32" i="2"/>
  <c r="I33" i="2"/>
  <c r="I34" i="2"/>
  <c r="I18" i="2"/>
  <c r="I21" i="2"/>
  <c r="I15" i="2"/>
  <c r="I29" i="2"/>
  <c r="I23" i="2"/>
  <c r="I24" i="2"/>
  <c r="I30" i="2"/>
  <c r="I31" i="2"/>
  <c r="I36" i="2"/>
  <c r="I37" i="2"/>
  <c r="I11" i="2"/>
  <c r="I19" i="2"/>
  <c r="I20" i="2"/>
  <c r="I27" i="2"/>
  <c r="I28" i="2"/>
  <c r="E41" i="2" l="1"/>
  <c r="I5" i="2"/>
  <c r="I41" i="2" s="1"/>
</calcChain>
</file>

<file path=xl/sharedStrings.xml><?xml version="1.0" encoding="utf-8"?>
<sst xmlns="http://schemas.openxmlformats.org/spreadsheetml/2006/main" count="15" uniqueCount="15">
  <si>
    <t>Начислено</t>
  </si>
  <si>
    <t>Остаток задолженности</t>
  </si>
  <si>
    <t>Дата оплаты</t>
  </si>
  <si>
    <t>Количество дней просрочки</t>
  </si>
  <si>
    <t>Период просрочки</t>
  </si>
  <si>
    <t>Оплачено</t>
  </si>
  <si>
    <t>Расчетный период</t>
  </si>
  <si>
    <t>Установленный срок оплаты</t>
  </si>
  <si>
    <t>Сумма пени</t>
  </si>
  <si>
    <t>ИТОГО</t>
  </si>
  <si>
    <t>Расчет произведен в соответствии с п.14 ст.155 Жилищного кодекса РФ:</t>
  </si>
  <si>
    <t>14. Лица, несвоевременно и (или) не полностью внесшие плату за жилое помещение и коммунальные услуги (должники) (за исключением взносов на капитальный ремонт), обязаны уплатить кредитору пени в размере одной трехсотой ставки рефинансирования Центрального банка Российской Федерации, действующей на момент оплаты, от не выплаченных в срок сумм за каждый день просрочки начиная со следующего дня после наступления установленного срока оплаты по день фактической выплаты включительно. Увеличение установленного в настоящей части размера пеней не допускается.</t>
  </si>
  <si>
    <t>Расчет пени за период март 2013 - май 2013 по состоянию на:</t>
  </si>
  <si>
    <t>Жилое помещение № _____ по ул. ____________</t>
  </si>
  <si>
    <t>Представитель ООО УК "______________"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</si>
</sst>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6" formatCode="[$-419]mmmm\ yyyy;@"/>
  </numFmts>
  <fonts count="7" x14ac:knownFonts="1">
    <font>
      <sz val="11"/>
      <color theme="1"/>
      <name val="Calibri"/>
      <family val="2"/>
      <charset val="204"/>
      <scheme val="minor"/>
    </font>
    <font>
      <sz val="8"/>
      <name val="Arial"/>
      <family val="2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b/>
      <sz val="9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2">
    <xf numFmtId="0" fontId="0" fillId="0" borderId="0" xfId="0"/>
    <xf numFmtId="0" fontId="2" fillId="0" borderId="0" xfId="0" applyFont="1"/>
    <xf numFmtId="4" fontId="2" fillId="0" borderId="1" xfId="0" applyNumberFormat="1" applyFont="1" applyBorder="1"/>
    <xf numFmtId="0" fontId="3" fillId="0" borderId="0" xfId="0" applyFont="1" applyAlignment="1">
      <alignment horizontal="center" vertical="center" wrapText="1"/>
    </xf>
    <xf numFmtId="0" fontId="3" fillId="0" borderId="0" xfId="0" applyFont="1"/>
    <xf numFmtId="0" fontId="2" fillId="0" borderId="1" xfId="0" applyFont="1" applyBorder="1" applyAlignment="1">
      <alignment horizontal="center"/>
    </xf>
    <xf numFmtId="0" fontId="3" fillId="0" borderId="0" xfId="0" applyFont="1" applyAlignment="1">
      <alignment horizontal="right"/>
    </xf>
    <xf numFmtId="0" fontId="2" fillId="0" borderId="0" xfId="0" applyFont="1" applyAlignment="1">
      <alignment horizontal="center"/>
    </xf>
    <xf numFmtId="3" fontId="2" fillId="0" borderId="0" xfId="0" applyNumberFormat="1" applyFont="1"/>
    <xf numFmtId="166" fontId="3" fillId="0" borderId="1" xfId="0" applyNumberFormat="1" applyFont="1" applyBorder="1" applyAlignment="1">
      <alignment horizontal="left"/>
    </xf>
    <xf numFmtId="14" fontId="2" fillId="0" borderId="1" xfId="0" applyNumberFormat="1" applyFont="1" applyBorder="1" applyAlignment="1">
      <alignment horizontal="center"/>
    </xf>
    <xf numFmtId="3" fontId="2" fillId="0" borderId="1" xfId="0" applyNumberFormat="1" applyFont="1" applyBorder="1"/>
    <xf numFmtId="0" fontId="3" fillId="0" borderId="1" xfId="0" applyFont="1" applyBorder="1" applyAlignment="1">
      <alignment horizontal="center" vertical="center" wrapText="1"/>
    </xf>
    <xf numFmtId="0" fontId="3" fillId="0" borderId="1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right"/>
    </xf>
    <xf numFmtId="4" fontId="2" fillId="0" borderId="1" xfId="0" applyNumberFormat="1" applyFont="1" applyBorder="1" applyAlignment="1">
      <alignment horizontal="right"/>
    </xf>
    <xf numFmtId="14" fontId="3" fillId="0" borderId="0" xfId="0" applyNumberFormat="1" applyFont="1" applyAlignment="1">
      <alignment horizontal="center"/>
    </xf>
    <xf numFmtId="0" fontId="3" fillId="0" borderId="0" xfId="0" applyNumberFormat="1" applyFont="1" applyAlignment="1">
      <alignment horizontal="center"/>
    </xf>
    <xf numFmtId="0" fontId="4" fillId="0" borderId="1" xfId="0" applyFont="1" applyBorder="1"/>
    <xf numFmtId="0" fontId="4" fillId="0" borderId="1" xfId="0" applyFont="1" applyBorder="1" applyAlignment="1">
      <alignment horizontal="center"/>
    </xf>
    <xf numFmtId="4" fontId="4" fillId="0" borderId="1" xfId="0" applyNumberFormat="1" applyFont="1" applyBorder="1"/>
    <xf numFmtId="3" fontId="4" fillId="0" borderId="1" xfId="0" applyNumberFormat="1" applyFont="1" applyBorder="1"/>
    <xf numFmtId="4" fontId="4" fillId="0" borderId="1" xfId="0" applyNumberFormat="1" applyFont="1" applyBorder="1" applyAlignment="1">
      <alignment horizontal="right"/>
    </xf>
    <xf numFmtId="0" fontId="4" fillId="0" borderId="0" xfId="0" applyFont="1"/>
    <xf numFmtId="0" fontId="2" fillId="0" borderId="2" xfId="0" applyFont="1" applyBorder="1" applyAlignment="1">
      <alignment horizontal="center"/>
    </xf>
    <xf numFmtId="0" fontId="5" fillId="0" borderId="0" xfId="0" applyFont="1"/>
    <xf numFmtId="0" fontId="5" fillId="0" borderId="0" xfId="0" applyFont="1" applyAlignment="1">
      <alignment horizontal="center"/>
    </xf>
    <xf numFmtId="3" fontId="5" fillId="0" borderId="0" xfId="0" applyNumberFormat="1" applyFont="1"/>
    <xf numFmtId="0" fontId="5" fillId="0" borderId="0" xfId="0" applyFont="1" applyAlignment="1">
      <alignment horizontal="right"/>
    </xf>
    <xf numFmtId="0" fontId="6" fillId="0" borderId="0" xfId="0" applyFont="1"/>
    <xf numFmtId="0" fontId="3" fillId="0" borderId="0" xfId="0" applyFont="1" applyAlignment="1">
      <alignment horizontal="right"/>
    </xf>
    <xf numFmtId="0" fontId="5" fillId="0" borderId="0" xfId="0" applyFont="1" applyAlignment="1">
      <alignment horizontal="left" vertical="top" wrapText="1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49"/>
  <sheetViews>
    <sheetView tabSelected="1" zoomScaleNormal="100" zoomScaleSheetLayoutView="100" workbookViewId="0">
      <pane ySplit="4" topLeftCell="A5" activePane="bottomLeft" state="frozen"/>
      <selection pane="bottomLeft" activeCell="E44" sqref="E44"/>
    </sheetView>
  </sheetViews>
  <sheetFormatPr defaultRowHeight="13.2" x14ac:dyDescent="0.25"/>
  <cols>
    <col min="1" max="1" width="15.109375" style="4" customWidth="1"/>
    <col min="2" max="2" width="11.21875" style="1" customWidth="1"/>
    <col min="3" max="3" width="13.44140625" style="1" bestFit="1" customWidth="1"/>
    <col min="4" max="4" width="11.44140625" style="7" customWidth="1"/>
    <col min="5" max="5" width="15.33203125" style="1" customWidth="1"/>
    <col min="6" max="6" width="16.21875" style="7" customWidth="1"/>
    <col min="7" max="7" width="20.5546875" style="1" bestFit="1" customWidth="1"/>
    <col min="8" max="8" width="12.44140625" style="8" customWidth="1"/>
    <col min="9" max="9" width="11.109375" style="14" customWidth="1"/>
    <col min="10" max="16384" width="8.88671875" style="1"/>
  </cols>
  <sheetData>
    <row r="1" spans="1:10" ht="14.4" customHeight="1" x14ac:dyDescent="0.25">
      <c r="A1" s="30" t="s">
        <v>12</v>
      </c>
      <c r="B1" s="30"/>
      <c r="C1" s="30"/>
      <c r="D1" s="30"/>
      <c r="E1" s="30"/>
      <c r="F1" s="30"/>
      <c r="G1" s="16">
        <v>41635</v>
      </c>
      <c r="H1" s="1"/>
      <c r="J1" s="1">
        <f>13000+10000</f>
        <v>23000</v>
      </c>
    </row>
    <row r="2" spans="1:10" x14ac:dyDescent="0.25">
      <c r="A2" s="6"/>
      <c r="B2" s="6"/>
      <c r="F2" s="6" t="str">
        <f>"Ставка рефинансирования Центрального банка РФ на "&amp;TEXT($G$1,"ДД.ММ.ГГГГ")&amp;":"</f>
        <v>Ставка рефинансирования Центрального банка РФ на 27.12.2013:</v>
      </c>
      <c r="G2" s="17">
        <v>8.25</v>
      </c>
      <c r="H2" s="1"/>
    </row>
    <row r="3" spans="1:10" x14ac:dyDescent="0.25">
      <c r="A3" s="4" t="s">
        <v>13</v>
      </c>
    </row>
    <row r="4" spans="1:10" s="3" customFormat="1" ht="39.6" x14ac:dyDescent="0.3">
      <c r="A4" s="12" t="s">
        <v>6</v>
      </c>
      <c r="B4" s="12" t="s">
        <v>0</v>
      </c>
      <c r="C4" s="12" t="s">
        <v>5</v>
      </c>
      <c r="D4" s="12" t="s">
        <v>2</v>
      </c>
      <c r="E4" s="12" t="s">
        <v>1</v>
      </c>
      <c r="F4" s="12" t="s">
        <v>7</v>
      </c>
      <c r="G4" s="12" t="s">
        <v>4</v>
      </c>
      <c r="H4" s="13" t="s">
        <v>3</v>
      </c>
      <c r="I4" s="12" t="s">
        <v>8</v>
      </c>
    </row>
    <row r="5" spans="1:10" x14ac:dyDescent="0.25">
      <c r="A5" s="9">
        <f t="shared" ref="A5:A39" si="0">F5-30</f>
        <v>39427</v>
      </c>
      <c r="B5" s="2">
        <v>5000</v>
      </c>
      <c r="C5" s="2">
        <v>0</v>
      </c>
      <c r="D5" s="10"/>
      <c r="E5" s="2">
        <f t="shared" ref="E5:E39" si="1">B5-C5</f>
        <v>5000</v>
      </c>
      <c r="F5" s="10">
        <v>39457</v>
      </c>
      <c r="G5" s="5" t="str">
        <f t="shared" ref="G5:G40" si="2">TEXT(F5+1,"ДД.ММ.ГГГГ")&amp;" - "&amp;TEXT($G$1,"ДД.ММ.ГГГГ")</f>
        <v>11.01.2008 - 27.12.2013</v>
      </c>
      <c r="H5" s="11">
        <f t="shared" ref="H5:H39" si="3">$G$1-F5</f>
        <v>2178</v>
      </c>
      <c r="I5" s="15">
        <f t="shared" ref="I5:I39" si="4">E5*($G$2/100)/300*H5</f>
        <v>2994.75</v>
      </c>
    </row>
    <row r="6" spans="1:10" x14ac:dyDescent="0.25">
      <c r="A6" s="9">
        <f t="shared" si="0"/>
        <v>39458</v>
      </c>
      <c r="B6" s="2">
        <v>5000</v>
      </c>
      <c r="C6" s="2">
        <v>0</v>
      </c>
      <c r="D6" s="10"/>
      <c r="E6" s="2">
        <f t="shared" si="1"/>
        <v>5000</v>
      </c>
      <c r="F6" s="10">
        <v>39488</v>
      </c>
      <c r="G6" s="5" t="str">
        <f t="shared" si="2"/>
        <v>11.02.2008 - 27.12.2013</v>
      </c>
      <c r="H6" s="11">
        <f t="shared" si="3"/>
        <v>2147</v>
      </c>
      <c r="I6" s="15">
        <f t="shared" si="4"/>
        <v>2952.125</v>
      </c>
    </row>
    <row r="7" spans="1:10" x14ac:dyDescent="0.25">
      <c r="A7" s="9">
        <f t="shared" ref="A7" si="5">F7-30</f>
        <v>39487</v>
      </c>
      <c r="B7" s="2">
        <v>5000</v>
      </c>
      <c r="C7" s="2">
        <v>0</v>
      </c>
      <c r="D7" s="10"/>
      <c r="E7" s="2">
        <f t="shared" ref="E7" si="6">B7-C7</f>
        <v>5000</v>
      </c>
      <c r="F7" s="10">
        <v>39517</v>
      </c>
      <c r="G7" s="5" t="str">
        <f t="shared" si="2"/>
        <v>11.03.2008 - 27.12.2013</v>
      </c>
      <c r="H7" s="11">
        <f t="shared" ref="H7" si="7">$G$1-F7</f>
        <v>2118</v>
      </c>
      <c r="I7" s="15">
        <f t="shared" ref="I7" si="8">E7*($G$2/100)/300*H7</f>
        <v>2912.25</v>
      </c>
    </row>
    <row r="8" spans="1:10" x14ac:dyDescent="0.25">
      <c r="A8" s="9">
        <f t="shared" si="0"/>
        <v>39518</v>
      </c>
      <c r="B8" s="2">
        <v>5000</v>
      </c>
      <c r="C8" s="2">
        <v>0</v>
      </c>
      <c r="D8" s="10"/>
      <c r="E8" s="2">
        <f t="shared" si="1"/>
        <v>5000</v>
      </c>
      <c r="F8" s="10">
        <v>39548</v>
      </c>
      <c r="G8" s="5" t="str">
        <f t="shared" si="2"/>
        <v>11.04.2008 - 27.12.2013</v>
      </c>
      <c r="H8" s="11">
        <f t="shared" si="3"/>
        <v>2087</v>
      </c>
      <c r="I8" s="15">
        <f t="shared" si="4"/>
        <v>2869.625</v>
      </c>
    </row>
    <row r="9" spans="1:10" x14ac:dyDescent="0.25">
      <c r="A9" s="9">
        <f t="shared" si="0"/>
        <v>39548</v>
      </c>
      <c r="B9" s="2">
        <v>5000</v>
      </c>
      <c r="C9" s="2">
        <v>0</v>
      </c>
      <c r="D9" s="10"/>
      <c r="E9" s="2">
        <f t="shared" si="1"/>
        <v>5000</v>
      </c>
      <c r="F9" s="10">
        <v>39578</v>
      </c>
      <c r="G9" s="5" t="str">
        <f t="shared" si="2"/>
        <v>11.05.2008 - 27.12.2013</v>
      </c>
      <c r="H9" s="11">
        <f t="shared" si="3"/>
        <v>2057</v>
      </c>
      <c r="I9" s="15">
        <f t="shared" si="4"/>
        <v>2828.375</v>
      </c>
    </row>
    <row r="10" spans="1:10" x14ac:dyDescent="0.25">
      <c r="A10" s="9">
        <f t="shared" si="0"/>
        <v>39579</v>
      </c>
      <c r="B10" s="2">
        <v>5000</v>
      </c>
      <c r="C10" s="2">
        <v>0</v>
      </c>
      <c r="D10" s="10"/>
      <c r="E10" s="2">
        <f t="shared" si="1"/>
        <v>5000</v>
      </c>
      <c r="F10" s="10">
        <v>39609</v>
      </c>
      <c r="G10" s="5" t="str">
        <f t="shared" si="2"/>
        <v>11.06.2008 - 27.12.2013</v>
      </c>
      <c r="H10" s="11">
        <f t="shared" si="3"/>
        <v>2026</v>
      </c>
      <c r="I10" s="15">
        <f t="shared" si="4"/>
        <v>2785.75</v>
      </c>
    </row>
    <row r="11" spans="1:10" x14ac:dyDescent="0.25">
      <c r="A11" s="9">
        <f t="shared" si="0"/>
        <v>39609</v>
      </c>
      <c r="B11" s="2">
        <v>5000</v>
      </c>
      <c r="C11" s="2">
        <v>0</v>
      </c>
      <c r="D11" s="10"/>
      <c r="E11" s="2">
        <f t="shared" si="1"/>
        <v>5000</v>
      </c>
      <c r="F11" s="10">
        <v>39639</v>
      </c>
      <c r="G11" s="5" t="str">
        <f t="shared" si="2"/>
        <v>11.07.2008 - 27.12.2013</v>
      </c>
      <c r="H11" s="11">
        <f t="shared" si="3"/>
        <v>1996</v>
      </c>
      <c r="I11" s="15">
        <f t="shared" si="4"/>
        <v>2744.5</v>
      </c>
    </row>
    <row r="12" spans="1:10" x14ac:dyDescent="0.25">
      <c r="A12" s="9">
        <f t="shared" si="0"/>
        <v>39640</v>
      </c>
      <c r="B12" s="2">
        <v>5000</v>
      </c>
      <c r="C12" s="2">
        <v>0</v>
      </c>
      <c r="D12" s="10"/>
      <c r="E12" s="2">
        <f t="shared" si="1"/>
        <v>5000</v>
      </c>
      <c r="F12" s="10">
        <v>39670</v>
      </c>
      <c r="G12" s="5" t="str">
        <f t="shared" si="2"/>
        <v>11.08.2008 - 27.12.2013</v>
      </c>
      <c r="H12" s="11">
        <f t="shared" si="3"/>
        <v>1965</v>
      </c>
      <c r="I12" s="15">
        <f t="shared" si="4"/>
        <v>2701.875</v>
      </c>
    </row>
    <row r="13" spans="1:10" x14ac:dyDescent="0.25">
      <c r="A13" s="9">
        <f t="shared" si="0"/>
        <v>39671</v>
      </c>
      <c r="B13" s="2">
        <v>5000</v>
      </c>
      <c r="C13" s="2">
        <v>0</v>
      </c>
      <c r="D13" s="10"/>
      <c r="E13" s="2">
        <f t="shared" si="1"/>
        <v>5000</v>
      </c>
      <c r="F13" s="10">
        <v>39701</v>
      </c>
      <c r="G13" s="5" t="str">
        <f t="shared" si="2"/>
        <v>11.09.2008 - 27.12.2013</v>
      </c>
      <c r="H13" s="11">
        <f t="shared" si="3"/>
        <v>1934</v>
      </c>
      <c r="I13" s="15">
        <f t="shared" si="4"/>
        <v>2659.25</v>
      </c>
    </row>
    <row r="14" spans="1:10" x14ac:dyDescent="0.25">
      <c r="A14" s="9">
        <f t="shared" si="0"/>
        <v>39701</v>
      </c>
      <c r="B14" s="2">
        <v>5000</v>
      </c>
      <c r="C14" s="2">
        <v>0</v>
      </c>
      <c r="D14" s="10"/>
      <c r="E14" s="2">
        <f t="shared" si="1"/>
        <v>5000</v>
      </c>
      <c r="F14" s="10">
        <v>39731</v>
      </c>
      <c r="G14" s="5" t="str">
        <f t="shared" si="2"/>
        <v>11.10.2008 - 27.12.2013</v>
      </c>
      <c r="H14" s="11">
        <f t="shared" si="3"/>
        <v>1904</v>
      </c>
      <c r="I14" s="15">
        <f t="shared" si="4"/>
        <v>2618</v>
      </c>
    </row>
    <row r="15" spans="1:10" x14ac:dyDescent="0.25">
      <c r="A15" s="9">
        <f t="shared" si="0"/>
        <v>39732</v>
      </c>
      <c r="B15" s="2">
        <v>5000</v>
      </c>
      <c r="C15" s="2">
        <v>0</v>
      </c>
      <c r="D15" s="10"/>
      <c r="E15" s="2">
        <f t="shared" si="1"/>
        <v>5000</v>
      </c>
      <c r="F15" s="10">
        <v>39762</v>
      </c>
      <c r="G15" s="5" t="str">
        <f t="shared" si="2"/>
        <v>11.11.2008 - 27.12.2013</v>
      </c>
      <c r="H15" s="11">
        <f t="shared" si="3"/>
        <v>1873</v>
      </c>
      <c r="I15" s="15">
        <f t="shared" si="4"/>
        <v>2575.375</v>
      </c>
    </row>
    <row r="16" spans="1:10" x14ac:dyDescent="0.25">
      <c r="A16" s="9">
        <f t="shared" si="0"/>
        <v>39762</v>
      </c>
      <c r="B16" s="2">
        <v>5000</v>
      </c>
      <c r="C16" s="2">
        <v>0</v>
      </c>
      <c r="D16" s="10"/>
      <c r="E16" s="2">
        <f t="shared" si="1"/>
        <v>5000</v>
      </c>
      <c r="F16" s="10">
        <v>39792</v>
      </c>
      <c r="G16" s="5" t="str">
        <f t="shared" si="2"/>
        <v>11.12.2008 - 27.12.2013</v>
      </c>
      <c r="H16" s="11">
        <f t="shared" si="3"/>
        <v>1843</v>
      </c>
      <c r="I16" s="15">
        <f t="shared" si="4"/>
        <v>2534.125</v>
      </c>
    </row>
    <row r="17" spans="1:9" x14ac:dyDescent="0.25">
      <c r="A17" s="9">
        <f t="shared" si="0"/>
        <v>39793</v>
      </c>
      <c r="B17" s="2">
        <v>5000</v>
      </c>
      <c r="C17" s="2">
        <v>0</v>
      </c>
      <c r="D17" s="10"/>
      <c r="E17" s="2">
        <f t="shared" si="1"/>
        <v>5000</v>
      </c>
      <c r="F17" s="10">
        <v>39823</v>
      </c>
      <c r="G17" s="5" t="str">
        <f t="shared" si="2"/>
        <v>11.01.2009 - 27.12.2013</v>
      </c>
      <c r="H17" s="11">
        <f t="shared" si="3"/>
        <v>1812</v>
      </c>
      <c r="I17" s="15">
        <f t="shared" si="4"/>
        <v>2491.5</v>
      </c>
    </row>
    <row r="18" spans="1:9" x14ac:dyDescent="0.25">
      <c r="A18" s="9">
        <f t="shared" si="0"/>
        <v>39824</v>
      </c>
      <c r="B18" s="2">
        <v>5000</v>
      </c>
      <c r="C18" s="2">
        <v>0</v>
      </c>
      <c r="D18" s="10"/>
      <c r="E18" s="2">
        <f t="shared" si="1"/>
        <v>5000</v>
      </c>
      <c r="F18" s="10">
        <v>39854</v>
      </c>
      <c r="G18" s="5" t="str">
        <f t="shared" si="2"/>
        <v>11.02.2009 - 27.12.2013</v>
      </c>
      <c r="H18" s="11">
        <f t="shared" si="3"/>
        <v>1781</v>
      </c>
      <c r="I18" s="15">
        <f t="shared" si="4"/>
        <v>2448.875</v>
      </c>
    </row>
    <row r="19" spans="1:9" x14ac:dyDescent="0.25">
      <c r="A19" s="9">
        <f t="shared" si="0"/>
        <v>39852</v>
      </c>
      <c r="B19" s="2">
        <v>5000</v>
      </c>
      <c r="C19" s="2">
        <v>0</v>
      </c>
      <c r="D19" s="10"/>
      <c r="E19" s="2">
        <f t="shared" si="1"/>
        <v>5000</v>
      </c>
      <c r="F19" s="10">
        <v>39882</v>
      </c>
      <c r="G19" s="5" t="str">
        <f t="shared" si="2"/>
        <v>11.03.2009 - 27.12.2013</v>
      </c>
      <c r="H19" s="11">
        <f t="shared" si="3"/>
        <v>1753</v>
      </c>
      <c r="I19" s="15">
        <f t="shared" si="4"/>
        <v>2410.375</v>
      </c>
    </row>
    <row r="20" spans="1:9" x14ac:dyDescent="0.25">
      <c r="A20" s="9">
        <f t="shared" si="0"/>
        <v>39883</v>
      </c>
      <c r="B20" s="2">
        <v>5000</v>
      </c>
      <c r="C20" s="2">
        <v>0</v>
      </c>
      <c r="D20" s="10"/>
      <c r="E20" s="2">
        <f t="shared" si="1"/>
        <v>5000</v>
      </c>
      <c r="F20" s="10">
        <v>39913</v>
      </c>
      <c r="G20" s="5" t="str">
        <f t="shared" si="2"/>
        <v>11.04.2009 - 27.12.2013</v>
      </c>
      <c r="H20" s="11">
        <f t="shared" si="3"/>
        <v>1722</v>
      </c>
      <c r="I20" s="15">
        <f t="shared" si="4"/>
        <v>2367.75</v>
      </c>
    </row>
    <row r="21" spans="1:9" x14ac:dyDescent="0.25">
      <c r="A21" s="9">
        <f t="shared" si="0"/>
        <v>39913</v>
      </c>
      <c r="B21" s="2">
        <v>5000</v>
      </c>
      <c r="C21" s="2">
        <v>0</v>
      </c>
      <c r="D21" s="10"/>
      <c r="E21" s="2">
        <f t="shared" si="1"/>
        <v>5000</v>
      </c>
      <c r="F21" s="10">
        <v>39943</v>
      </c>
      <c r="G21" s="5" t="str">
        <f t="shared" si="2"/>
        <v>11.05.2009 - 27.12.2013</v>
      </c>
      <c r="H21" s="11">
        <f t="shared" si="3"/>
        <v>1692</v>
      </c>
      <c r="I21" s="15">
        <f t="shared" si="4"/>
        <v>2326.5</v>
      </c>
    </row>
    <row r="22" spans="1:9" x14ac:dyDescent="0.25">
      <c r="A22" s="9">
        <f t="shared" si="0"/>
        <v>39944</v>
      </c>
      <c r="B22" s="2">
        <v>5000</v>
      </c>
      <c r="C22" s="2">
        <v>0</v>
      </c>
      <c r="D22" s="10"/>
      <c r="E22" s="2">
        <f t="shared" si="1"/>
        <v>5000</v>
      </c>
      <c r="F22" s="10">
        <v>39974</v>
      </c>
      <c r="G22" s="5" t="str">
        <f t="shared" si="2"/>
        <v>11.06.2009 - 27.12.2013</v>
      </c>
      <c r="H22" s="11">
        <f t="shared" si="3"/>
        <v>1661</v>
      </c>
      <c r="I22" s="15">
        <f t="shared" si="4"/>
        <v>2283.875</v>
      </c>
    </row>
    <row r="23" spans="1:9" x14ac:dyDescent="0.25">
      <c r="A23" s="9">
        <f t="shared" si="0"/>
        <v>39974</v>
      </c>
      <c r="B23" s="2">
        <v>5000</v>
      </c>
      <c r="C23" s="2">
        <v>0</v>
      </c>
      <c r="D23" s="10"/>
      <c r="E23" s="2">
        <f t="shared" si="1"/>
        <v>5000</v>
      </c>
      <c r="F23" s="10">
        <v>40004</v>
      </c>
      <c r="G23" s="5" t="str">
        <f t="shared" si="2"/>
        <v>11.07.2009 - 27.12.2013</v>
      </c>
      <c r="H23" s="11">
        <f t="shared" si="3"/>
        <v>1631</v>
      </c>
      <c r="I23" s="15">
        <f t="shared" si="4"/>
        <v>2242.625</v>
      </c>
    </row>
    <row r="24" spans="1:9" x14ac:dyDescent="0.25">
      <c r="A24" s="9">
        <f t="shared" si="0"/>
        <v>40005</v>
      </c>
      <c r="B24" s="2">
        <v>5000</v>
      </c>
      <c r="C24" s="2">
        <v>0</v>
      </c>
      <c r="D24" s="10"/>
      <c r="E24" s="2">
        <f t="shared" si="1"/>
        <v>5000</v>
      </c>
      <c r="F24" s="10">
        <v>40035</v>
      </c>
      <c r="G24" s="5" t="str">
        <f t="shared" si="2"/>
        <v>11.08.2009 - 27.12.2013</v>
      </c>
      <c r="H24" s="11">
        <f t="shared" si="3"/>
        <v>1600</v>
      </c>
      <c r="I24" s="15">
        <f t="shared" si="4"/>
        <v>2200</v>
      </c>
    </row>
    <row r="25" spans="1:9" x14ac:dyDescent="0.25">
      <c r="A25" s="9">
        <f t="shared" si="0"/>
        <v>40036</v>
      </c>
      <c r="B25" s="2">
        <v>5000</v>
      </c>
      <c r="C25" s="2">
        <v>0</v>
      </c>
      <c r="D25" s="10"/>
      <c r="E25" s="2">
        <f t="shared" si="1"/>
        <v>5000</v>
      </c>
      <c r="F25" s="10">
        <v>40066</v>
      </c>
      <c r="G25" s="5" t="str">
        <f t="shared" si="2"/>
        <v>11.09.2009 - 27.12.2013</v>
      </c>
      <c r="H25" s="11">
        <f t="shared" si="3"/>
        <v>1569</v>
      </c>
      <c r="I25" s="15">
        <f t="shared" si="4"/>
        <v>2157.375</v>
      </c>
    </row>
    <row r="26" spans="1:9" x14ac:dyDescent="0.25">
      <c r="A26" s="9">
        <f t="shared" si="0"/>
        <v>40066</v>
      </c>
      <c r="B26" s="2">
        <v>5000</v>
      </c>
      <c r="C26" s="2">
        <v>0</v>
      </c>
      <c r="D26" s="10"/>
      <c r="E26" s="2">
        <f t="shared" si="1"/>
        <v>5000</v>
      </c>
      <c r="F26" s="10">
        <v>40096</v>
      </c>
      <c r="G26" s="5" t="str">
        <f t="shared" si="2"/>
        <v>11.10.2009 - 27.12.2013</v>
      </c>
      <c r="H26" s="11">
        <f t="shared" si="3"/>
        <v>1539</v>
      </c>
      <c r="I26" s="15">
        <f t="shared" si="4"/>
        <v>2116.125</v>
      </c>
    </row>
    <row r="27" spans="1:9" x14ac:dyDescent="0.25">
      <c r="A27" s="9">
        <f t="shared" si="0"/>
        <v>40097</v>
      </c>
      <c r="B27" s="2">
        <v>0</v>
      </c>
      <c r="C27" s="2">
        <v>0</v>
      </c>
      <c r="D27" s="10"/>
      <c r="E27" s="2">
        <f t="shared" si="1"/>
        <v>0</v>
      </c>
      <c r="F27" s="10">
        <v>40127</v>
      </c>
      <c r="G27" s="5" t="str">
        <f t="shared" si="2"/>
        <v>11.11.2009 - 27.12.2013</v>
      </c>
      <c r="H27" s="11">
        <f t="shared" si="3"/>
        <v>1508</v>
      </c>
      <c r="I27" s="15">
        <f t="shared" si="4"/>
        <v>0</v>
      </c>
    </row>
    <row r="28" spans="1:9" x14ac:dyDescent="0.25">
      <c r="A28" s="9">
        <f t="shared" si="0"/>
        <v>40127</v>
      </c>
      <c r="B28" s="2">
        <v>0</v>
      </c>
      <c r="C28" s="2">
        <v>0</v>
      </c>
      <c r="D28" s="10"/>
      <c r="E28" s="2">
        <f t="shared" si="1"/>
        <v>0</v>
      </c>
      <c r="F28" s="10">
        <v>40157</v>
      </c>
      <c r="G28" s="5" t="str">
        <f t="shared" si="2"/>
        <v>11.12.2009 - 27.12.2013</v>
      </c>
      <c r="H28" s="11">
        <f t="shared" si="3"/>
        <v>1478</v>
      </c>
      <c r="I28" s="15">
        <f t="shared" si="4"/>
        <v>0</v>
      </c>
    </row>
    <row r="29" spans="1:9" x14ac:dyDescent="0.25">
      <c r="A29" s="9">
        <f t="shared" si="0"/>
        <v>40158</v>
      </c>
      <c r="B29" s="2">
        <v>0</v>
      </c>
      <c r="C29" s="2">
        <v>0</v>
      </c>
      <c r="D29" s="10"/>
      <c r="E29" s="2">
        <f t="shared" si="1"/>
        <v>0</v>
      </c>
      <c r="F29" s="10">
        <v>40188</v>
      </c>
      <c r="G29" s="5" t="str">
        <f t="shared" si="2"/>
        <v>11.01.2010 - 27.12.2013</v>
      </c>
      <c r="H29" s="11">
        <f t="shared" si="3"/>
        <v>1447</v>
      </c>
      <c r="I29" s="15">
        <f t="shared" si="4"/>
        <v>0</v>
      </c>
    </row>
    <row r="30" spans="1:9" hidden="1" x14ac:dyDescent="0.25">
      <c r="A30" s="9">
        <f t="shared" si="0"/>
        <v>41040</v>
      </c>
      <c r="B30" s="2"/>
      <c r="C30" s="2">
        <v>0</v>
      </c>
      <c r="D30" s="10"/>
      <c r="E30" s="2">
        <f t="shared" si="1"/>
        <v>0</v>
      </c>
      <c r="F30" s="10">
        <v>41070</v>
      </c>
      <c r="G30" s="5" t="str">
        <f t="shared" si="2"/>
        <v>11.06.2012 - 27.12.2013</v>
      </c>
      <c r="H30" s="11">
        <f t="shared" si="3"/>
        <v>565</v>
      </c>
      <c r="I30" s="15">
        <f t="shared" si="4"/>
        <v>0</v>
      </c>
    </row>
    <row r="31" spans="1:9" hidden="1" x14ac:dyDescent="0.25">
      <c r="A31" s="9">
        <f t="shared" si="0"/>
        <v>41070</v>
      </c>
      <c r="B31" s="2"/>
      <c r="C31" s="2">
        <v>0</v>
      </c>
      <c r="D31" s="10"/>
      <c r="E31" s="2">
        <f t="shared" si="1"/>
        <v>0</v>
      </c>
      <c r="F31" s="10">
        <v>41100</v>
      </c>
      <c r="G31" s="5" t="str">
        <f t="shared" si="2"/>
        <v>11.07.2012 - 27.12.2013</v>
      </c>
      <c r="H31" s="11">
        <f t="shared" si="3"/>
        <v>535</v>
      </c>
      <c r="I31" s="15">
        <f t="shared" si="4"/>
        <v>0</v>
      </c>
    </row>
    <row r="32" spans="1:9" hidden="1" x14ac:dyDescent="0.25">
      <c r="A32" s="9">
        <f t="shared" si="0"/>
        <v>41101</v>
      </c>
      <c r="B32" s="2"/>
      <c r="C32" s="2">
        <v>0</v>
      </c>
      <c r="D32" s="10"/>
      <c r="E32" s="2">
        <f t="shared" si="1"/>
        <v>0</v>
      </c>
      <c r="F32" s="10">
        <v>41131</v>
      </c>
      <c r="G32" s="5" t="str">
        <f t="shared" si="2"/>
        <v>11.08.2012 - 27.12.2013</v>
      </c>
      <c r="H32" s="11">
        <f t="shared" si="3"/>
        <v>504</v>
      </c>
      <c r="I32" s="15">
        <f t="shared" si="4"/>
        <v>0</v>
      </c>
    </row>
    <row r="33" spans="1:9" hidden="1" x14ac:dyDescent="0.25">
      <c r="A33" s="9">
        <f t="shared" si="0"/>
        <v>41132</v>
      </c>
      <c r="B33" s="2"/>
      <c r="C33" s="2">
        <v>0</v>
      </c>
      <c r="D33" s="10"/>
      <c r="E33" s="2">
        <f t="shared" si="1"/>
        <v>0</v>
      </c>
      <c r="F33" s="10">
        <v>41162</v>
      </c>
      <c r="G33" s="5" t="str">
        <f t="shared" si="2"/>
        <v>11.09.2012 - 27.12.2013</v>
      </c>
      <c r="H33" s="11">
        <f t="shared" si="3"/>
        <v>473</v>
      </c>
      <c r="I33" s="15">
        <f t="shared" si="4"/>
        <v>0</v>
      </c>
    </row>
    <row r="34" spans="1:9" hidden="1" x14ac:dyDescent="0.25">
      <c r="A34" s="9">
        <f t="shared" si="0"/>
        <v>41162</v>
      </c>
      <c r="B34" s="2"/>
      <c r="C34" s="2">
        <v>0</v>
      </c>
      <c r="D34" s="10"/>
      <c r="E34" s="2">
        <f t="shared" si="1"/>
        <v>0</v>
      </c>
      <c r="F34" s="10">
        <v>41192</v>
      </c>
      <c r="G34" s="5" t="str">
        <f t="shared" si="2"/>
        <v>11.10.2012 - 27.12.2013</v>
      </c>
      <c r="H34" s="11">
        <f t="shared" si="3"/>
        <v>443</v>
      </c>
      <c r="I34" s="15">
        <f t="shared" si="4"/>
        <v>0</v>
      </c>
    </row>
    <row r="35" spans="1:9" hidden="1" x14ac:dyDescent="0.25">
      <c r="A35" s="9">
        <f t="shared" si="0"/>
        <v>41193</v>
      </c>
      <c r="B35" s="2"/>
      <c r="C35" s="2">
        <v>0</v>
      </c>
      <c r="D35" s="10"/>
      <c r="E35" s="2">
        <f t="shared" si="1"/>
        <v>0</v>
      </c>
      <c r="F35" s="10">
        <v>41223</v>
      </c>
      <c r="G35" s="5" t="str">
        <f t="shared" si="2"/>
        <v>11.11.2012 - 27.12.2013</v>
      </c>
      <c r="H35" s="11">
        <f t="shared" si="3"/>
        <v>412</v>
      </c>
      <c r="I35" s="15">
        <f t="shared" si="4"/>
        <v>0</v>
      </c>
    </row>
    <row r="36" spans="1:9" hidden="1" x14ac:dyDescent="0.25">
      <c r="A36" s="9">
        <f t="shared" si="0"/>
        <v>41223</v>
      </c>
      <c r="B36" s="2"/>
      <c r="C36" s="2">
        <v>0</v>
      </c>
      <c r="D36" s="10"/>
      <c r="E36" s="2">
        <f t="shared" si="1"/>
        <v>0</v>
      </c>
      <c r="F36" s="10">
        <v>41253</v>
      </c>
      <c r="G36" s="5" t="str">
        <f t="shared" si="2"/>
        <v>11.12.2012 - 27.12.2013</v>
      </c>
      <c r="H36" s="11">
        <f t="shared" si="3"/>
        <v>382</v>
      </c>
      <c r="I36" s="15">
        <f t="shared" si="4"/>
        <v>0</v>
      </c>
    </row>
    <row r="37" spans="1:9" hidden="1" x14ac:dyDescent="0.25">
      <c r="A37" s="9">
        <f t="shared" si="0"/>
        <v>41254</v>
      </c>
      <c r="B37" s="2"/>
      <c r="C37" s="2">
        <v>0</v>
      </c>
      <c r="D37" s="10"/>
      <c r="E37" s="2">
        <f t="shared" si="1"/>
        <v>0</v>
      </c>
      <c r="F37" s="10">
        <v>41284</v>
      </c>
      <c r="G37" s="5" t="str">
        <f t="shared" si="2"/>
        <v>11.01.2013 - 27.12.2013</v>
      </c>
      <c r="H37" s="11">
        <f t="shared" si="3"/>
        <v>351</v>
      </c>
      <c r="I37" s="15">
        <f t="shared" si="4"/>
        <v>0</v>
      </c>
    </row>
    <row r="38" spans="1:9" hidden="1" x14ac:dyDescent="0.25">
      <c r="A38" s="9">
        <f t="shared" si="0"/>
        <v>41285</v>
      </c>
      <c r="B38" s="2"/>
      <c r="C38" s="2">
        <v>0</v>
      </c>
      <c r="D38" s="10"/>
      <c r="E38" s="2">
        <f t="shared" si="1"/>
        <v>0</v>
      </c>
      <c r="F38" s="10">
        <v>41315</v>
      </c>
      <c r="G38" s="5" t="str">
        <f t="shared" si="2"/>
        <v>11.02.2013 - 27.12.2013</v>
      </c>
      <c r="H38" s="11">
        <f t="shared" si="3"/>
        <v>320</v>
      </c>
      <c r="I38" s="15">
        <f t="shared" si="4"/>
        <v>0</v>
      </c>
    </row>
    <row r="39" spans="1:9" hidden="1" x14ac:dyDescent="0.25">
      <c r="A39" s="9">
        <f t="shared" si="0"/>
        <v>41313</v>
      </c>
      <c r="B39" s="2"/>
      <c r="C39" s="2">
        <v>0</v>
      </c>
      <c r="D39" s="10"/>
      <c r="E39" s="2">
        <f t="shared" si="1"/>
        <v>0</v>
      </c>
      <c r="F39" s="10">
        <v>41343</v>
      </c>
      <c r="G39" s="5" t="str">
        <f t="shared" si="2"/>
        <v>11.03.2013 - 27.12.2013</v>
      </c>
      <c r="H39" s="11">
        <f t="shared" si="3"/>
        <v>292</v>
      </c>
      <c r="I39" s="15">
        <f t="shared" si="4"/>
        <v>0</v>
      </c>
    </row>
    <row r="40" spans="1:9" hidden="1" x14ac:dyDescent="0.25">
      <c r="A40" s="9">
        <f t="shared" ref="A40" si="9">F40-30</f>
        <v>41344</v>
      </c>
      <c r="B40" s="2"/>
      <c r="C40" s="2">
        <v>0</v>
      </c>
      <c r="D40" s="10"/>
      <c r="E40" s="2">
        <f t="shared" ref="E40" si="10">B40-C40</f>
        <v>0</v>
      </c>
      <c r="F40" s="10">
        <v>41374</v>
      </c>
      <c r="G40" s="5" t="str">
        <f t="shared" si="2"/>
        <v>11.04.2013 - 27.12.2013</v>
      </c>
      <c r="H40" s="11">
        <f t="shared" ref="H40" si="11">$G$1-F40</f>
        <v>261</v>
      </c>
      <c r="I40" s="15">
        <f t="shared" ref="I40" si="12">E40*($G$2/100)/300*H40</f>
        <v>0</v>
      </c>
    </row>
    <row r="41" spans="1:9" s="23" customFormat="1" ht="15.6" x14ac:dyDescent="0.3">
      <c r="A41" s="18" t="s">
        <v>9</v>
      </c>
      <c r="B41" s="18"/>
      <c r="C41" s="18"/>
      <c r="D41" s="19"/>
      <c r="E41" s="20">
        <f>SUM(E5:E40)</f>
        <v>110000</v>
      </c>
      <c r="F41" s="19"/>
      <c r="G41" s="18"/>
      <c r="H41" s="21"/>
      <c r="I41" s="22">
        <f>SUM(I5:I40)</f>
        <v>56221</v>
      </c>
    </row>
    <row r="44" spans="1:9" x14ac:dyDescent="0.25">
      <c r="A44" s="1"/>
      <c r="C44" s="14" t="s">
        <v>14</v>
      </c>
      <c r="D44" s="24"/>
    </row>
    <row r="48" spans="1:9" s="25" customFormat="1" ht="12" x14ac:dyDescent="0.25">
      <c r="A48" s="25" t="s">
        <v>10</v>
      </c>
      <c r="D48" s="26"/>
      <c r="F48" s="26"/>
      <c r="H48" s="27"/>
      <c r="I48" s="28"/>
    </row>
    <row r="49" spans="1:9" s="25" customFormat="1" ht="55.2" customHeight="1" x14ac:dyDescent="0.25">
      <c r="A49" s="29"/>
      <c r="B49" s="31" t="s">
        <v>11</v>
      </c>
      <c r="C49" s="31"/>
      <c r="D49" s="31"/>
      <c r="E49" s="31"/>
      <c r="F49" s="31"/>
      <c r="G49" s="31"/>
      <c r="H49" s="31"/>
      <c r="I49" s="31"/>
    </row>
  </sheetData>
  <mergeCells count="2">
    <mergeCell ref="A1:F1"/>
    <mergeCell ref="B49:I49"/>
  </mergeCells>
  <pageMargins left="0" right="0" top="0.74803149606299213" bottom="0.74803149606299213" header="0.31496062992125984" footer="0.31496062992125984"/>
  <pageSetup paperSize="9" scale="7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Ирина</dc:creator>
  <cp:lastModifiedBy>Светлана</cp:lastModifiedBy>
  <cp:lastPrinted>2013-12-25T01:04:37Z</cp:lastPrinted>
  <dcterms:created xsi:type="dcterms:W3CDTF">2013-09-16T07:39:21Z</dcterms:created>
  <dcterms:modified xsi:type="dcterms:W3CDTF">2015-09-22T06:05:09Z</dcterms:modified>
</cp:coreProperties>
</file>