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почасовой " sheetId="5" r:id="rId1"/>
    <sheet name="среднесуточный" sheetId="4" r:id="rId2"/>
    <sheet name="Лист1" sheetId="1" r:id="rId3"/>
    <sheet name="Лист2" sheetId="2" r:id="rId4"/>
    <sheet name="Лист3" sheetId="3" r:id="rId5"/>
  </sheets>
  <calcPr calcId="125725"/>
</workbook>
</file>

<file path=xl/calcChain.xml><?xml version="1.0" encoding="utf-8"?>
<calcChain xmlns="http://schemas.openxmlformats.org/spreadsheetml/2006/main">
  <c r="F79" i="5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8"/>
  <c r="F8" s="1"/>
  <c r="E7"/>
  <c r="F7" s="1"/>
  <c r="E6"/>
  <c r="F6" s="1"/>
  <c r="E5"/>
  <c r="F5" s="1"/>
  <c r="E4"/>
  <c r="F4" s="1"/>
  <c r="F73" s="1"/>
  <c r="F40" i="4" l="1"/>
  <c r="F39"/>
  <c r="F41" s="1"/>
  <c r="D34"/>
  <c r="F34" s="1"/>
  <c r="D33"/>
  <c r="F33" s="1"/>
  <c r="D32"/>
  <c r="E32" s="1"/>
  <c r="D31"/>
  <c r="F31" s="1"/>
  <c r="E30"/>
  <c r="D30"/>
  <c r="F30" s="1"/>
  <c r="D29"/>
  <c r="F29" s="1"/>
  <c r="D28"/>
  <c r="E28" s="1"/>
  <c r="D27"/>
  <c r="F27" s="1"/>
  <c r="D26"/>
  <c r="F26" s="1"/>
  <c r="D25"/>
  <c r="F25" s="1"/>
  <c r="F24"/>
  <c r="D24"/>
  <c r="E24" s="1"/>
  <c r="D23"/>
  <c r="F23" s="1"/>
  <c r="E22"/>
  <c r="D22"/>
  <c r="F22" s="1"/>
  <c r="D21"/>
  <c r="F21" s="1"/>
  <c r="D20"/>
  <c r="E20" s="1"/>
  <c r="D19"/>
  <c r="F19" s="1"/>
  <c r="D18"/>
  <c r="F18" s="1"/>
  <c r="D17"/>
  <c r="F17" s="1"/>
  <c r="F16"/>
  <c r="D16"/>
  <c r="E16" s="1"/>
  <c r="D15"/>
  <c r="F15" s="1"/>
  <c r="E14"/>
  <c r="D14"/>
  <c r="F14" s="1"/>
  <c r="D13"/>
  <c r="F13" s="1"/>
  <c r="D12"/>
  <c r="E12" s="1"/>
  <c r="D11"/>
  <c r="F11" s="1"/>
  <c r="D10"/>
  <c r="F10" s="1"/>
  <c r="D9"/>
  <c r="F9" s="1"/>
  <c r="F8"/>
  <c r="D8"/>
  <c r="E8" s="1"/>
  <c r="D7"/>
  <c r="F7" s="1"/>
  <c r="E6"/>
  <c r="D6"/>
  <c r="F6" s="1"/>
  <c r="D5"/>
  <c r="F5" s="1"/>
  <c r="F12" l="1"/>
  <c r="F20"/>
  <c r="F28"/>
  <c r="F32"/>
  <c r="E10"/>
  <c r="E18"/>
  <c r="E26"/>
  <c r="E34"/>
  <c r="E7"/>
  <c r="E11"/>
  <c r="E15"/>
  <c r="E19"/>
  <c r="E23"/>
  <c r="E27"/>
  <c r="E31"/>
  <c r="F42"/>
  <c r="F43" s="1"/>
  <c r="F35"/>
  <c r="E5"/>
  <c r="E9"/>
  <c r="E13"/>
  <c r="E17"/>
  <c r="E21"/>
  <c r="E25"/>
  <c r="E29"/>
  <c r="E33"/>
</calcChain>
</file>

<file path=xl/sharedStrings.xml><?xml version="1.0" encoding="utf-8"?>
<sst xmlns="http://schemas.openxmlformats.org/spreadsheetml/2006/main" count="37" uniqueCount="27">
  <si>
    <t xml:space="preserve">По среднесуточным показаниям  </t>
  </si>
  <si>
    <t xml:space="preserve">Дата </t>
  </si>
  <si>
    <t>t 1</t>
  </si>
  <si>
    <t>∆ t (60 – t1)</t>
  </si>
  <si>
    <t>период</t>
  </si>
  <si>
    <t>потребление по прибору</t>
  </si>
  <si>
    <t>тариф (руб.)</t>
  </si>
  <si>
    <t>Сумма (руб.)</t>
  </si>
  <si>
    <t>объем</t>
  </si>
  <si>
    <t>Гкал</t>
  </si>
  <si>
    <t>ИТОГО:</t>
  </si>
  <si>
    <t>% снижения</t>
  </si>
  <si>
    <t>СУММА к ОПЛАТЕ</t>
  </si>
  <si>
    <t xml:space="preserve">Перерасчет за 20.06 - 19.07.2015 г.                                                                           </t>
  </si>
  <si>
    <t>20.06-19.07</t>
  </si>
  <si>
    <t>% отклонения от нормы       за час             (∆ t/3*0,1)</t>
  </si>
  <si>
    <t>ИТОГО за месяц (552 часа) суммарно</t>
  </si>
  <si>
    <t>Расчет снижения размера оплаты за период                                            20.06.2015 - 19.07.2015</t>
  </si>
  <si>
    <t>Почасовой расчет размера снижения платы за горячую воду ненадлежащего качества за период 20.08.15-19.09.15</t>
  </si>
  <si>
    <t>время</t>
  </si>
  <si>
    <t>Перерасчет за период 20.08.2015 г. - 19.09.2015 г.                                                                            (с учетом корректировки по холодной воде)</t>
  </si>
  <si>
    <t>20.08-19.09</t>
  </si>
  <si>
    <t xml:space="preserve">% снижения </t>
  </si>
  <si>
    <t>ИТОГО (суммарно)</t>
  </si>
  <si>
    <t>потреблено</t>
  </si>
  <si>
    <t>% отклонения от нормы за сутки               (∆ t/3*0,1)*24 часа</t>
  </si>
  <si>
    <t>% отклонения    от нормы         за час                    (∆ t/3*0,1)</t>
  </si>
</sst>
</file>

<file path=xl/styles.xml><?xml version="1.0" encoding="utf-8"?>
<styleSheet xmlns="http://schemas.openxmlformats.org/spreadsheetml/2006/main">
  <numFmts count="7">
    <numFmt numFmtId="164" formatCode="dd/mm/yy;@"/>
    <numFmt numFmtId="165" formatCode="0.0000%"/>
    <numFmt numFmtId="166" formatCode="0.000"/>
    <numFmt numFmtId="167" formatCode="0.000000"/>
    <numFmt numFmtId="168" formatCode="#,##0.00&quot; &quot;[$€-407];[Red]&quot;-&quot;#,##0.00&quot; &quot;[$€-407]"/>
    <numFmt numFmtId="169" formatCode="h:mm;@"/>
    <numFmt numFmtId="170" formatCode="0.000%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1"/>
      <charset val="204"/>
    </font>
    <font>
      <sz val="10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8" fontId="6" fillId="0" borderId="0"/>
  </cellStyleXfs>
  <cellXfs count="8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2" fontId="1" fillId="3" borderId="8" xfId="1" applyNumberFormat="1" applyFill="1" applyBorder="1" applyAlignment="1">
      <alignment horizontal="center"/>
    </xf>
    <xf numFmtId="165" fontId="1" fillId="3" borderId="8" xfId="1" applyNumberFormat="1" applyFill="1" applyBorder="1" applyAlignment="1">
      <alignment horizontal="center"/>
    </xf>
    <xf numFmtId="10" fontId="1" fillId="3" borderId="8" xfId="1" applyNumberFormat="1" applyFill="1" applyBorder="1" applyAlignment="1">
      <alignment horizontal="center"/>
    </xf>
    <xf numFmtId="0" fontId="1" fillId="2" borderId="0" xfId="1" applyFill="1"/>
    <xf numFmtId="2" fontId="1" fillId="2" borderId="8" xfId="1" applyNumberFormat="1" applyFill="1" applyBorder="1" applyAlignment="1">
      <alignment horizontal="center"/>
    </xf>
    <xf numFmtId="165" fontId="1" fillId="2" borderId="8" xfId="1" applyNumberFormat="1" applyFill="1" applyBorder="1" applyAlignment="1">
      <alignment horizontal="center"/>
    </xf>
    <xf numFmtId="10" fontId="1" fillId="2" borderId="8" xfId="1" applyNumberFormat="1" applyFill="1" applyBorder="1" applyAlignment="1">
      <alignment horizontal="center"/>
    </xf>
    <xf numFmtId="2" fontId="1" fillId="0" borderId="8" xfId="1" applyNumberFormat="1" applyBorder="1" applyAlignment="1">
      <alignment horizontal="center"/>
    </xf>
    <xf numFmtId="165" fontId="1" fillId="0" borderId="8" xfId="1" applyNumberFormat="1" applyBorder="1" applyAlignment="1">
      <alignment horizontal="center"/>
    </xf>
    <xf numFmtId="10" fontId="1" fillId="0" borderId="8" xfId="1" applyNumberFormat="1" applyBorder="1" applyAlignment="1">
      <alignment horizontal="center"/>
    </xf>
    <xf numFmtId="0" fontId="1" fillId="2" borderId="8" xfId="1" applyFill="1" applyBorder="1" applyAlignment="1">
      <alignment horizontal="center" vertical="center"/>
    </xf>
    <xf numFmtId="2" fontId="1" fillId="0" borderId="8" xfId="1" applyNumberFormat="1" applyBorder="1" applyAlignment="1">
      <alignment horizontal="center" vertical="center"/>
    </xf>
    <xf numFmtId="10" fontId="1" fillId="0" borderId="8" xfId="1" applyNumberFormat="1" applyBorder="1" applyAlignment="1">
      <alignment horizontal="center" vertical="center"/>
    </xf>
    <xf numFmtId="0" fontId="1" fillId="0" borderId="0" xfId="1" applyAlignment="1">
      <alignment vertical="center"/>
    </xf>
    <xf numFmtId="0" fontId="4" fillId="2" borderId="8" xfId="1" applyFont="1" applyFill="1" applyBorder="1" applyAlignment="1">
      <alignment horizontal="center"/>
    </xf>
    <xf numFmtId="2" fontId="4" fillId="0" borderId="8" xfId="1" applyNumberFormat="1" applyFont="1" applyBorder="1" applyAlignment="1">
      <alignment horizontal="center"/>
    </xf>
    <xf numFmtId="166" fontId="4" fillId="0" borderId="8" xfId="1" applyNumberFormat="1" applyFont="1" applyBorder="1" applyAlignment="1">
      <alignment horizontal="center"/>
    </xf>
    <xf numFmtId="167" fontId="4" fillId="0" borderId="8" xfId="1" applyNumberFormat="1" applyFont="1" applyBorder="1" applyAlignment="1">
      <alignment horizontal="center"/>
    </xf>
    <xf numFmtId="10" fontId="4" fillId="0" borderId="8" xfId="1" applyNumberFormat="1" applyFont="1" applyBorder="1" applyAlignment="1">
      <alignment horizontal="center"/>
    </xf>
    <xf numFmtId="0" fontId="1" fillId="2" borderId="0" xfId="1" applyFill="1" applyAlignment="1">
      <alignment horizontal="center"/>
    </xf>
    <xf numFmtId="2" fontId="1" fillId="0" borderId="0" xfId="1" applyNumberFormat="1" applyAlignment="1">
      <alignment horizontal="center"/>
    </xf>
    <xf numFmtId="10" fontId="1" fillId="0" borderId="0" xfId="1" applyNumberFormat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1" xfId="1" applyFill="1" applyBorder="1" applyAlignment="1">
      <alignment horizontal="center" wrapText="1"/>
    </xf>
    <xf numFmtId="0" fontId="1" fillId="2" borderId="2" xfId="1" applyFill="1" applyBorder="1" applyAlignment="1">
      <alignment horizontal="center" wrapText="1"/>
    </xf>
    <xf numFmtId="0" fontId="1" fillId="2" borderId="3" xfId="1" applyFill="1" applyBorder="1" applyAlignment="1">
      <alignment horizontal="center" wrapText="1"/>
    </xf>
    <xf numFmtId="2" fontId="1" fillId="0" borderId="1" xfId="1" applyNumberFormat="1" applyBorder="1" applyAlignment="1">
      <alignment horizontal="center" vertical="center"/>
    </xf>
    <xf numFmtId="2" fontId="1" fillId="0" borderId="3" xfId="1" applyNumberFormat="1" applyBorder="1" applyAlignment="1">
      <alignment horizontal="center" vertical="center"/>
    </xf>
    <xf numFmtId="14" fontId="1" fillId="0" borderId="1" xfId="1" applyNumberFormat="1" applyBorder="1" applyAlignment="1">
      <alignment horizontal="center" vertical="center" wrapText="1"/>
    </xf>
    <xf numFmtId="14" fontId="1" fillId="0" borderId="2" xfId="1" applyNumberFormat="1" applyBorder="1" applyAlignment="1">
      <alignment horizontal="center" vertical="center" wrapText="1"/>
    </xf>
    <xf numFmtId="14" fontId="1" fillId="0" borderId="3" xfId="1" applyNumberFormat="1" applyBorder="1" applyAlignment="1">
      <alignment horizontal="center" vertical="center" wrapText="1"/>
    </xf>
    <xf numFmtId="14" fontId="2" fillId="0" borderId="4" xfId="1" applyNumberFormat="1" applyFont="1" applyBorder="1" applyAlignment="1">
      <alignment horizontal="center" vertical="center" wrapText="1"/>
    </xf>
    <xf numFmtId="14" fontId="2" fillId="0" borderId="5" xfId="1" applyNumberFormat="1" applyFont="1" applyBorder="1" applyAlignment="1">
      <alignment horizontal="center" vertical="center" wrapText="1"/>
    </xf>
    <xf numFmtId="14" fontId="2" fillId="0" borderId="6" xfId="1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 wrapText="1"/>
    </xf>
    <xf numFmtId="169" fontId="1" fillId="0" borderId="5" xfId="1" applyNumberFormat="1" applyBorder="1" applyAlignment="1">
      <alignment horizontal="center" wrapText="1"/>
    </xf>
    <xf numFmtId="164" fontId="1" fillId="0" borderId="7" xfId="1" applyNumberFormat="1" applyBorder="1" applyAlignment="1">
      <alignment horizontal="center" vertical="center"/>
    </xf>
    <xf numFmtId="169" fontId="1" fillId="0" borderId="7" xfId="1" applyNumberFormat="1" applyBorder="1" applyAlignment="1">
      <alignment horizontal="center" vertical="center"/>
    </xf>
    <xf numFmtId="2" fontId="1" fillId="0" borderId="8" xfId="1" applyNumberForma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164" fontId="1" fillId="0" borderId="9" xfId="1" applyNumberFormat="1" applyBorder="1" applyAlignment="1">
      <alignment horizontal="center" vertical="center"/>
    </xf>
    <xf numFmtId="169" fontId="1" fillId="0" borderId="9" xfId="1" applyNumberFormat="1" applyBorder="1" applyAlignment="1">
      <alignment horizontal="center" vertical="center"/>
    </xf>
    <xf numFmtId="0" fontId="1" fillId="0" borderId="8" xfId="1" applyBorder="1"/>
    <xf numFmtId="164" fontId="1" fillId="0" borderId="8" xfId="1" applyNumberFormat="1" applyBorder="1" applyAlignment="1">
      <alignment horizontal="center"/>
    </xf>
    <xf numFmtId="169" fontId="1" fillId="0" borderId="8" xfId="1" applyNumberFormat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164" fontId="2" fillId="3" borderId="2" xfId="1" applyNumberFormat="1" applyFont="1" applyFill="1" applyBorder="1" applyAlignment="1">
      <alignment horizontal="center"/>
    </xf>
    <xf numFmtId="164" fontId="2" fillId="3" borderId="3" xfId="1" applyNumberFormat="1" applyFont="1" applyFill="1" applyBorder="1" applyAlignment="1">
      <alignment horizontal="center"/>
    </xf>
    <xf numFmtId="165" fontId="2" fillId="3" borderId="8" xfId="1" applyNumberFormat="1" applyFont="1" applyFill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9" fontId="1" fillId="0" borderId="0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2" borderId="1" xfId="1" applyNumberFormat="1" applyFill="1" applyBorder="1" applyAlignment="1">
      <alignment horizontal="center" wrapText="1"/>
    </xf>
    <xf numFmtId="2" fontId="1" fillId="2" borderId="2" xfId="1" applyNumberFormat="1" applyFill="1" applyBorder="1" applyAlignment="1">
      <alignment horizontal="center" wrapText="1"/>
    </xf>
    <xf numFmtId="2" fontId="1" fillId="2" borderId="3" xfId="1" applyNumberFormat="1" applyFill="1" applyBorder="1" applyAlignment="1">
      <alignment horizontal="center" wrapText="1"/>
    </xf>
    <xf numFmtId="2" fontId="1" fillId="2" borderId="0" xfId="1" applyNumberFormat="1" applyFill="1" applyAlignment="1">
      <alignment horizontal="center"/>
    </xf>
    <xf numFmtId="2" fontId="1" fillId="2" borderId="8" xfId="1" applyNumberFormat="1" applyFill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166" fontId="1" fillId="2" borderId="8" xfId="1" applyNumberFormat="1" applyFill="1" applyBorder="1" applyAlignment="1">
      <alignment horizontal="center"/>
    </xf>
    <xf numFmtId="2" fontId="1" fillId="2" borderId="8" xfId="1" applyNumberFormat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170" fontId="1" fillId="2" borderId="8" xfId="1" applyNumberFormat="1" applyFill="1" applyBorder="1" applyAlignment="1">
      <alignment horizontal="center"/>
    </xf>
    <xf numFmtId="164" fontId="1" fillId="0" borderId="0" xfId="1" applyNumberFormat="1" applyAlignment="1">
      <alignment horizontal="center"/>
    </xf>
    <xf numFmtId="169" fontId="1" fillId="0" borderId="0" xfId="1" applyNumberFormat="1" applyAlignment="1">
      <alignment horizontal="center"/>
    </xf>
    <xf numFmtId="2" fontId="1" fillId="2" borderId="8" xfId="1" applyNumberForma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10" fontId="4" fillId="0" borderId="8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2" fontId="9" fillId="0" borderId="7" xfId="1" applyNumberFormat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2" fontId="4" fillId="0" borderId="7" xfId="1" applyNumberFormat="1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2" fontId="4" fillId="0" borderId="9" xfId="1" applyNumberFormat="1" applyFont="1" applyBorder="1" applyAlignment="1">
      <alignment horizontal="center" vertical="center"/>
    </xf>
  </cellXfs>
  <cellStyles count="6">
    <cellStyle name="Heading" xfId="2"/>
    <cellStyle name="Heading1" xfId="3"/>
    <cellStyle name="Result" xfId="4"/>
    <cellStyle name="Result2" xfId="5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workbookViewId="0">
      <selection activeCell="H72" sqref="H72"/>
    </sheetView>
  </sheetViews>
  <sheetFormatPr defaultRowHeight="14.25"/>
  <cols>
    <col min="1" max="1" width="9.140625" style="1"/>
    <col min="2" max="2" width="12.28515625" style="68" customWidth="1"/>
    <col min="3" max="3" width="13.42578125" style="69" customWidth="1"/>
    <col min="4" max="4" width="10.5703125" style="24" customWidth="1"/>
    <col min="5" max="5" width="13.140625" style="24" customWidth="1"/>
    <col min="6" max="6" width="20.28515625" style="24" customWidth="1"/>
    <col min="7" max="7" width="9.140625" style="24" customWidth="1"/>
    <col min="8" max="8" width="9.28515625" style="24" customWidth="1"/>
    <col min="9" max="1016" width="12.28515625" style="1" customWidth="1"/>
    <col min="1017" max="16384" width="9.140625" style="1"/>
  </cols>
  <sheetData>
    <row r="1" spans="1:6" s="2" customFormat="1" ht="38.25" customHeight="1">
      <c r="B1" s="41" t="s">
        <v>18</v>
      </c>
      <c r="C1" s="41"/>
      <c r="D1" s="41"/>
      <c r="E1" s="41"/>
      <c r="F1" s="41"/>
    </row>
    <row r="2" spans="1:6" s="2" customFormat="1" ht="14.1" customHeight="1">
      <c r="B2" s="42" t="s">
        <v>1</v>
      </c>
      <c r="C2" s="43" t="s">
        <v>19</v>
      </c>
      <c r="D2" s="44" t="s">
        <v>2</v>
      </c>
      <c r="E2" s="45" t="s">
        <v>3</v>
      </c>
      <c r="F2" s="40" t="s">
        <v>15</v>
      </c>
    </row>
    <row r="3" spans="1:6" s="2" customFormat="1" ht="51" customHeight="1">
      <c r="B3" s="46"/>
      <c r="C3" s="47"/>
      <c r="D3" s="44"/>
      <c r="E3" s="45"/>
      <c r="F3" s="40"/>
    </row>
    <row r="4" spans="1:6">
      <c r="A4" s="48">
        <v>1</v>
      </c>
      <c r="B4" s="49">
        <v>42236</v>
      </c>
      <c r="C4" s="50">
        <v>0.25</v>
      </c>
      <c r="D4" s="11">
        <v>51.85</v>
      </c>
      <c r="E4" s="11">
        <f>IF(D4&gt;60,0,60-D4)</f>
        <v>8.1499999999999986</v>
      </c>
      <c r="F4" s="12">
        <f>E4/3*0.1%</f>
        <v>2.7166666666666663E-3</v>
      </c>
    </row>
    <row r="5" spans="1:6">
      <c r="A5" s="48">
        <v>2</v>
      </c>
      <c r="B5" s="49"/>
      <c r="C5" s="50">
        <v>0.29166666666666669</v>
      </c>
      <c r="D5" s="11">
        <v>52.93</v>
      </c>
      <c r="E5" s="11">
        <f>IF(D5&gt;60,0,60-D5)</f>
        <v>7.07</v>
      </c>
      <c r="F5" s="12">
        <f t="shared" ref="F5:F68" si="0">E5/3*0.1%</f>
        <v>2.3566666666666671E-3</v>
      </c>
    </row>
    <row r="6" spans="1:6">
      <c r="A6" s="48">
        <v>3</v>
      </c>
      <c r="B6" s="49"/>
      <c r="C6" s="50">
        <v>0.33333333333333298</v>
      </c>
      <c r="D6" s="11">
        <v>56.32</v>
      </c>
      <c r="E6" s="11">
        <f t="shared" ref="E6:E72" si="1">IF(D6&gt;60,0,60-D6)</f>
        <v>3.6799999999999997</v>
      </c>
      <c r="F6" s="12">
        <f t="shared" si="0"/>
        <v>1.2266666666666667E-3</v>
      </c>
    </row>
    <row r="7" spans="1:6">
      <c r="A7" s="48">
        <v>4</v>
      </c>
      <c r="B7" s="49"/>
      <c r="C7" s="50">
        <v>0.375</v>
      </c>
      <c r="D7" s="11">
        <v>55.91</v>
      </c>
      <c r="E7" s="11">
        <f t="shared" si="1"/>
        <v>4.0900000000000034</v>
      </c>
      <c r="F7" s="12">
        <f t="shared" si="0"/>
        <v>1.3633333333333345E-3</v>
      </c>
    </row>
    <row r="8" spans="1:6">
      <c r="A8" s="48">
        <v>5</v>
      </c>
      <c r="B8" s="49"/>
      <c r="C8" s="50">
        <v>0.41666666666666702</v>
      </c>
      <c r="D8" s="11">
        <v>56.31</v>
      </c>
      <c r="E8" s="11">
        <f t="shared" si="1"/>
        <v>3.6899999999999977</v>
      </c>
      <c r="F8" s="12">
        <f t="shared" si="0"/>
        <v>1.2299999999999993E-3</v>
      </c>
    </row>
    <row r="9" spans="1:6">
      <c r="A9" s="48">
        <v>6</v>
      </c>
      <c r="B9" s="49"/>
      <c r="C9" s="50">
        <v>0.45833333333333298</v>
      </c>
      <c r="D9" s="11">
        <v>56.42</v>
      </c>
      <c r="E9" s="11">
        <f t="shared" si="1"/>
        <v>3.5799999999999983</v>
      </c>
      <c r="F9" s="12">
        <f t="shared" si="0"/>
        <v>1.1933333333333327E-3</v>
      </c>
    </row>
    <row r="10" spans="1:6">
      <c r="A10" s="48">
        <v>7</v>
      </c>
      <c r="B10" s="49"/>
      <c r="C10" s="50">
        <v>0.5</v>
      </c>
      <c r="D10" s="11">
        <v>56.86</v>
      </c>
      <c r="E10" s="11">
        <f t="shared" si="1"/>
        <v>3.1400000000000006</v>
      </c>
      <c r="F10" s="12">
        <f t="shared" si="0"/>
        <v>1.0466666666666669E-3</v>
      </c>
    </row>
    <row r="11" spans="1:6">
      <c r="A11" s="48">
        <v>8</v>
      </c>
      <c r="B11" s="49">
        <v>42237</v>
      </c>
      <c r="C11" s="50">
        <v>0.25</v>
      </c>
      <c r="D11" s="11">
        <v>52.39</v>
      </c>
      <c r="E11" s="11">
        <f t="shared" si="1"/>
        <v>7.6099999999999994</v>
      </c>
      <c r="F11" s="12">
        <f t="shared" si="0"/>
        <v>2.5366666666666667E-3</v>
      </c>
    </row>
    <row r="12" spans="1:6">
      <c r="A12" s="48">
        <v>9</v>
      </c>
      <c r="B12" s="49"/>
      <c r="C12" s="50">
        <v>0.29166666666666702</v>
      </c>
      <c r="D12" s="11">
        <v>53.44</v>
      </c>
      <c r="E12" s="11">
        <f t="shared" si="1"/>
        <v>6.5600000000000023</v>
      </c>
      <c r="F12" s="12">
        <f t="shared" si="0"/>
        <v>2.1866666666666675E-3</v>
      </c>
    </row>
    <row r="13" spans="1:6">
      <c r="A13" s="48">
        <v>10</v>
      </c>
      <c r="B13" s="49"/>
      <c r="C13" s="50">
        <v>0.33333333333333298</v>
      </c>
      <c r="D13" s="11">
        <v>55.94</v>
      </c>
      <c r="E13" s="11">
        <f t="shared" si="1"/>
        <v>4.0600000000000023</v>
      </c>
      <c r="F13" s="12">
        <f t="shared" si="0"/>
        <v>1.3533333333333342E-3</v>
      </c>
    </row>
    <row r="14" spans="1:6">
      <c r="A14" s="48">
        <v>11</v>
      </c>
      <c r="B14" s="49"/>
      <c r="C14" s="50">
        <v>0.375</v>
      </c>
      <c r="D14" s="11">
        <v>56.85</v>
      </c>
      <c r="E14" s="11">
        <f t="shared" si="1"/>
        <v>3.1499999999999986</v>
      </c>
      <c r="F14" s="12">
        <f t="shared" si="0"/>
        <v>1.0499999999999997E-3</v>
      </c>
    </row>
    <row r="15" spans="1:6">
      <c r="A15" s="48">
        <v>12</v>
      </c>
      <c r="B15" s="49"/>
      <c r="C15" s="50">
        <v>0.41666666666666702</v>
      </c>
      <c r="D15" s="11">
        <v>56.98</v>
      </c>
      <c r="E15" s="11">
        <f t="shared" si="1"/>
        <v>3.0200000000000031</v>
      </c>
      <c r="F15" s="12">
        <f t="shared" si="0"/>
        <v>1.0066666666666676E-3</v>
      </c>
    </row>
    <row r="16" spans="1:6">
      <c r="A16" s="48">
        <v>13</v>
      </c>
      <c r="B16" s="49">
        <v>42238</v>
      </c>
      <c r="C16" s="50">
        <v>0.25</v>
      </c>
      <c r="D16" s="11">
        <v>51.82</v>
      </c>
      <c r="E16" s="11">
        <f t="shared" si="1"/>
        <v>8.18</v>
      </c>
      <c r="F16" s="12">
        <f t="shared" si="0"/>
        <v>2.7266666666666667E-3</v>
      </c>
    </row>
    <row r="17" spans="1:6">
      <c r="A17" s="48">
        <v>14</v>
      </c>
      <c r="B17" s="49"/>
      <c r="C17" s="50">
        <v>0.29166666666666702</v>
      </c>
      <c r="D17" s="11">
        <v>52.14</v>
      </c>
      <c r="E17" s="11">
        <f t="shared" si="1"/>
        <v>7.8599999999999994</v>
      </c>
      <c r="F17" s="12">
        <f t="shared" si="0"/>
        <v>2.6199999999999999E-3</v>
      </c>
    </row>
    <row r="18" spans="1:6">
      <c r="A18" s="48">
        <v>15</v>
      </c>
      <c r="B18" s="49"/>
      <c r="C18" s="50">
        <v>0.33333333333333298</v>
      </c>
      <c r="D18" s="11">
        <v>54.3</v>
      </c>
      <c r="E18" s="11">
        <f t="shared" si="1"/>
        <v>5.7000000000000028</v>
      </c>
      <c r="F18" s="12">
        <f t="shared" si="0"/>
        <v>1.9000000000000011E-3</v>
      </c>
    </row>
    <row r="19" spans="1:6">
      <c r="A19" s="48">
        <v>16</v>
      </c>
      <c r="B19" s="49"/>
      <c r="C19" s="50">
        <v>0.375</v>
      </c>
      <c r="D19" s="11">
        <v>56.9</v>
      </c>
      <c r="E19" s="11">
        <f t="shared" si="1"/>
        <v>3.1000000000000014</v>
      </c>
      <c r="F19" s="12">
        <f t="shared" si="0"/>
        <v>1.0333333333333338E-3</v>
      </c>
    </row>
    <row r="20" spans="1:6">
      <c r="A20" s="48">
        <v>17</v>
      </c>
      <c r="B20" s="49">
        <v>42239</v>
      </c>
      <c r="C20" s="50">
        <v>0.25</v>
      </c>
      <c r="D20" s="11">
        <v>52.78</v>
      </c>
      <c r="E20" s="11">
        <f t="shared" si="1"/>
        <v>7.2199999999999989</v>
      </c>
      <c r="F20" s="12">
        <f t="shared" si="0"/>
        <v>2.4066666666666663E-3</v>
      </c>
    </row>
    <row r="21" spans="1:6">
      <c r="A21" s="48">
        <v>18</v>
      </c>
      <c r="B21" s="49"/>
      <c r="C21" s="50">
        <v>0.29166666666666702</v>
      </c>
      <c r="D21" s="11">
        <v>52.61</v>
      </c>
      <c r="E21" s="11">
        <f t="shared" si="1"/>
        <v>7.3900000000000006</v>
      </c>
      <c r="F21" s="12">
        <f t="shared" si="0"/>
        <v>2.4633333333333334E-3</v>
      </c>
    </row>
    <row r="22" spans="1:6">
      <c r="A22" s="48">
        <v>19</v>
      </c>
      <c r="B22" s="49"/>
      <c r="C22" s="50">
        <v>0.33333333333333298</v>
      </c>
      <c r="D22" s="11">
        <v>54.31</v>
      </c>
      <c r="E22" s="11">
        <f t="shared" si="1"/>
        <v>5.6899999999999977</v>
      </c>
      <c r="F22" s="12">
        <f t="shared" si="0"/>
        <v>1.8966666666666659E-3</v>
      </c>
    </row>
    <row r="23" spans="1:6">
      <c r="A23" s="48">
        <v>20</v>
      </c>
      <c r="B23" s="49"/>
      <c r="C23" s="50">
        <v>0.375</v>
      </c>
      <c r="D23" s="11">
        <v>56.54</v>
      </c>
      <c r="E23" s="11">
        <f t="shared" si="1"/>
        <v>3.4600000000000009</v>
      </c>
      <c r="F23" s="12">
        <f t="shared" si="0"/>
        <v>1.1533333333333335E-3</v>
      </c>
    </row>
    <row r="24" spans="1:6">
      <c r="A24" s="48">
        <v>21</v>
      </c>
      <c r="B24" s="49"/>
      <c r="C24" s="50">
        <v>0.41666666666666702</v>
      </c>
      <c r="D24" s="11">
        <v>56.77</v>
      </c>
      <c r="E24" s="11">
        <f t="shared" si="1"/>
        <v>3.2299999999999969</v>
      </c>
      <c r="F24" s="12">
        <f t="shared" si="0"/>
        <v>1.0766666666666657E-3</v>
      </c>
    </row>
    <row r="25" spans="1:6">
      <c r="A25" s="48">
        <v>22</v>
      </c>
      <c r="B25" s="49">
        <v>42240</v>
      </c>
      <c r="C25" s="50">
        <v>0.20833333333333334</v>
      </c>
      <c r="D25" s="11">
        <v>54.51</v>
      </c>
      <c r="E25" s="11">
        <f t="shared" si="1"/>
        <v>5.490000000000002</v>
      </c>
      <c r="F25" s="12">
        <f t="shared" si="0"/>
        <v>1.8300000000000007E-3</v>
      </c>
    </row>
    <row r="26" spans="1:6">
      <c r="A26" s="48">
        <v>23</v>
      </c>
      <c r="B26" s="49"/>
      <c r="C26" s="50">
        <v>0.25</v>
      </c>
      <c r="D26" s="11">
        <v>54.16</v>
      </c>
      <c r="E26" s="11">
        <f t="shared" si="1"/>
        <v>5.8400000000000034</v>
      </c>
      <c r="F26" s="12">
        <f t="shared" si="0"/>
        <v>1.9466666666666679E-3</v>
      </c>
    </row>
    <row r="27" spans="1:6">
      <c r="A27" s="48">
        <v>24</v>
      </c>
      <c r="B27" s="49"/>
      <c r="C27" s="50">
        <v>0.29166666666666702</v>
      </c>
      <c r="D27" s="11">
        <v>55.84</v>
      </c>
      <c r="E27" s="11">
        <f t="shared" si="1"/>
        <v>4.1599999999999966</v>
      </c>
      <c r="F27" s="12">
        <f t="shared" si="0"/>
        <v>1.3866666666666656E-3</v>
      </c>
    </row>
    <row r="28" spans="1:6">
      <c r="A28" s="48">
        <v>25</v>
      </c>
      <c r="B28" s="49">
        <v>42241</v>
      </c>
      <c r="C28" s="50">
        <v>0.20833333333333334</v>
      </c>
      <c r="D28" s="11">
        <v>54.49</v>
      </c>
      <c r="E28" s="11">
        <f t="shared" si="1"/>
        <v>5.509999999999998</v>
      </c>
      <c r="F28" s="12">
        <f t="shared" si="0"/>
        <v>1.8366666666666661E-3</v>
      </c>
    </row>
    <row r="29" spans="1:6">
      <c r="A29" s="48">
        <v>26</v>
      </c>
      <c r="B29" s="49"/>
      <c r="C29" s="50">
        <v>0.25</v>
      </c>
      <c r="D29" s="11">
        <v>54.52</v>
      </c>
      <c r="E29" s="11">
        <f t="shared" si="1"/>
        <v>5.4799999999999969</v>
      </c>
      <c r="F29" s="12">
        <f t="shared" si="0"/>
        <v>1.8266666666666657E-3</v>
      </c>
    </row>
    <row r="30" spans="1:6">
      <c r="A30" s="48">
        <v>27</v>
      </c>
      <c r="B30" s="49"/>
      <c r="C30" s="50">
        <v>0.29166666666666702</v>
      </c>
      <c r="D30" s="11">
        <v>55.03</v>
      </c>
      <c r="E30" s="11">
        <f t="shared" si="1"/>
        <v>4.9699999999999989</v>
      </c>
      <c r="F30" s="12">
        <f t="shared" si="0"/>
        <v>1.6566666666666663E-3</v>
      </c>
    </row>
    <row r="31" spans="1:6">
      <c r="A31" s="48">
        <v>28</v>
      </c>
      <c r="B31" s="49"/>
      <c r="C31" s="50">
        <v>0.33333333333333298</v>
      </c>
      <c r="D31" s="11">
        <v>55.59</v>
      </c>
      <c r="E31" s="11">
        <f t="shared" si="1"/>
        <v>4.4099999999999966</v>
      </c>
      <c r="F31" s="12">
        <f t="shared" si="0"/>
        <v>1.4699999999999989E-3</v>
      </c>
    </row>
    <row r="32" spans="1:6">
      <c r="A32" s="48">
        <v>29</v>
      </c>
      <c r="B32" s="49"/>
      <c r="C32" s="50">
        <v>0.375</v>
      </c>
      <c r="D32" s="11">
        <v>55.84</v>
      </c>
      <c r="E32" s="11">
        <f t="shared" si="1"/>
        <v>4.1599999999999966</v>
      </c>
      <c r="F32" s="12">
        <f t="shared" si="0"/>
        <v>1.3866666666666656E-3</v>
      </c>
    </row>
    <row r="33" spans="1:6">
      <c r="A33" s="48">
        <v>30</v>
      </c>
      <c r="B33" s="49">
        <v>42244</v>
      </c>
      <c r="C33" s="50">
        <v>0.95833333333333337</v>
      </c>
      <c r="D33" s="11">
        <v>49.65</v>
      </c>
      <c r="E33" s="11">
        <f t="shared" si="1"/>
        <v>10.350000000000001</v>
      </c>
      <c r="F33" s="12">
        <f t="shared" si="0"/>
        <v>3.4500000000000008E-3</v>
      </c>
    </row>
    <row r="34" spans="1:6">
      <c r="A34" s="48">
        <v>31</v>
      </c>
      <c r="B34" s="49">
        <v>42246</v>
      </c>
      <c r="C34" s="50">
        <v>0.25</v>
      </c>
      <c r="D34" s="11">
        <v>56.18</v>
      </c>
      <c r="E34" s="11">
        <f t="shared" si="1"/>
        <v>3.8200000000000003</v>
      </c>
      <c r="F34" s="12">
        <f t="shared" si="0"/>
        <v>1.2733333333333333E-3</v>
      </c>
    </row>
    <row r="35" spans="1:6">
      <c r="A35" s="48">
        <v>32</v>
      </c>
      <c r="B35" s="49"/>
      <c r="C35" s="50">
        <v>0.29166666666666702</v>
      </c>
      <c r="D35" s="11">
        <v>56.21</v>
      </c>
      <c r="E35" s="11">
        <f t="shared" si="1"/>
        <v>3.7899999999999991</v>
      </c>
      <c r="F35" s="12">
        <f t="shared" si="0"/>
        <v>1.2633333333333331E-3</v>
      </c>
    </row>
    <row r="36" spans="1:6">
      <c r="A36" s="48">
        <v>33</v>
      </c>
      <c r="B36" s="49">
        <v>42254</v>
      </c>
      <c r="C36" s="50">
        <v>0.25</v>
      </c>
      <c r="D36" s="11">
        <v>56.9</v>
      </c>
      <c r="E36" s="11">
        <f t="shared" si="1"/>
        <v>3.1000000000000014</v>
      </c>
      <c r="F36" s="12">
        <f t="shared" si="0"/>
        <v>1.0333333333333338E-3</v>
      </c>
    </row>
    <row r="37" spans="1:6">
      <c r="A37" s="48">
        <v>34</v>
      </c>
      <c r="B37" s="49">
        <v>42256</v>
      </c>
      <c r="C37" s="50">
        <v>0.25</v>
      </c>
      <c r="D37" s="11">
        <v>56.18</v>
      </c>
      <c r="E37" s="11">
        <f t="shared" si="1"/>
        <v>3.8200000000000003</v>
      </c>
      <c r="F37" s="12">
        <f t="shared" si="0"/>
        <v>1.2733333333333333E-3</v>
      </c>
    </row>
    <row r="38" spans="1:6">
      <c r="A38" s="48">
        <v>35</v>
      </c>
      <c r="B38" s="49"/>
      <c r="C38" s="50">
        <v>0.375</v>
      </c>
      <c r="D38" s="11">
        <v>56.51</v>
      </c>
      <c r="E38" s="11">
        <f t="shared" si="1"/>
        <v>3.490000000000002</v>
      </c>
      <c r="F38" s="12">
        <f t="shared" si="0"/>
        <v>1.1633333333333339E-3</v>
      </c>
    </row>
    <row r="39" spans="1:6">
      <c r="A39" s="48">
        <v>36</v>
      </c>
      <c r="B39" s="49">
        <v>42257</v>
      </c>
      <c r="C39" s="50">
        <v>0.25</v>
      </c>
      <c r="D39" s="11">
        <v>55.16</v>
      </c>
      <c r="E39" s="11">
        <f t="shared" si="1"/>
        <v>4.8400000000000034</v>
      </c>
      <c r="F39" s="12">
        <f t="shared" si="0"/>
        <v>1.6133333333333345E-3</v>
      </c>
    </row>
    <row r="40" spans="1:6">
      <c r="A40" s="48">
        <v>37</v>
      </c>
      <c r="B40" s="49"/>
      <c r="C40" s="50">
        <v>0.29166666666666669</v>
      </c>
      <c r="D40" s="11">
        <v>56.03</v>
      </c>
      <c r="E40" s="11">
        <f t="shared" si="1"/>
        <v>3.9699999999999989</v>
      </c>
      <c r="F40" s="12">
        <f t="shared" si="0"/>
        <v>1.323333333333333E-3</v>
      </c>
    </row>
    <row r="41" spans="1:6">
      <c r="A41" s="48">
        <v>38</v>
      </c>
      <c r="B41" s="49">
        <v>42258</v>
      </c>
      <c r="C41" s="50">
        <v>0.375</v>
      </c>
      <c r="D41" s="11">
        <v>56.67</v>
      </c>
      <c r="E41" s="11">
        <f t="shared" si="1"/>
        <v>3.3299999999999983</v>
      </c>
      <c r="F41" s="12">
        <f t="shared" si="0"/>
        <v>1.1099999999999994E-3</v>
      </c>
    </row>
    <row r="42" spans="1:6">
      <c r="A42" s="48">
        <v>39</v>
      </c>
      <c r="B42" s="49">
        <v>42259</v>
      </c>
      <c r="C42" s="50">
        <v>0.20833333333333334</v>
      </c>
      <c r="D42" s="11">
        <v>54.41</v>
      </c>
      <c r="E42" s="11">
        <f t="shared" si="1"/>
        <v>5.5900000000000034</v>
      </c>
      <c r="F42" s="12">
        <f t="shared" si="0"/>
        <v>1.8633333333333345E-3</v>
      </c>
    </row>
    <row r="43" spans="1:6">
      <c r="A43" s="48">
        <v>40</v>
      </c>
      <c r="B43" s="49"/>
      <c r="C43" s="50">
        <v>0.25</v>
      </c>
      <c r="D43" s="11">
        <v>54.25</v>
      </c>
      <c r="E43" s="11">
        <f t="shared" si="1"/>
        <v>5.75</v>
      </c>
      <c r="F43" s="12">
        <f t="shared" si="0"/>
        <v>1.9166666666666668E-3</v>
      </c>
    </row>
    <row r="44" spans="1:6">
      <c r="A44" s="48">
        <v>41</v>
      </c>
      <c r="B44" s="49"/>
      <c r="C44" s="50">
        <v>0.29166666666666702</v>
      </c>
      <c r="D44" s="11">
        <v>53.47</v>
      </c>
      <c r="E44" s="11">
        <f t="shared" si="1"/>
        <v>6.5300000000000011</v>
      </c>
      <c r="F44" s="12">
        <f t="shared" si="0"/>
        <v>2.176666666666667E-3</v>
      </c>
    </row>
    <row r="45" spans="1:6">
      <c r="A45" s="48">
        <v>42</v>
      </c>
      <c r="B45" s="49"/>
      <c r="C45" s="50">
        <v>0.33333333333333298</v>
      </c>
      <c r="D45" s="11">
        <v>54.42</v>
      </c>
      <c r="E45" s="11">
        <f t="shared" si="1"/>
        <v>5.5799999999999983</v>
      </c>
      <c r="F45" s="12">
        <f t="shared" si="0"/>
        <v>1.8599999999999995E-3</v>
      </c>
    </row>
    <row r="46" spans="1:6">
      <c r="A46" s="48">
        <v>43</v>
      </c>
      <c r="B46" s="49"/>
      <c r="C46" s="50">
        <v>0.375</v>
      </c>
      <c r="D46" s="11">
        <v>55.84</v>
      </c>
      <c r="E46" s="11">
        <f t="shared" si="1"/>
        <v>4.1599999999999966</v>
      </c>
      <c r="F46" s="12">
        <f t="shared" si="0"/>
        <v>1.3866666666666656E-3</v>
      </c>
    </row>
    <row r="47" spans="1:6">
      <c r="A47" s="48">
        <v>44</v>
      </c>
      <c r="B47" s="49"/>
      <c r="C47" s="50">
        <v>0.41666666666666702</v>
      </c>
      <c r="D47" s="11">
        <v>56.52</v>
      </c>
      <c r="E47" s="11">
        <f t="shared" si="1"/>
        <v>3.4799999999999969</v>
      </c>
      <c r="F47" s="12">
        <f t="shared" si="0"/>
        <v>1.1599999999999991E-3</v>
      </c>
    </row>
    <row r="48" spans="1:6">
      <c r="A48" s="48">
        <v>45</v>
      </c>
      <c r="B48" s="49"/>
      <c r="C48" s="50">
        <v>0.45833333333333298</v>
      </c>
      <c r="D48" s="11">
        <v>56.52</v>
      </c>
      <c r="E48" s="11">
        <f t="shared" si="1"/>
        <v>3.4799999999999969</v>
      </c>
      <c r="F48" s="12">
        <f t="shared" si="0"/>
        <v>1.1599999999999991E-3</v>
      </c>
    </row>
    <row r="49" spans="1:6">
      <c r="A49" s="48">
        <v>46</v>
      </c>
      <c r="B49" s="49">
        <v>42260</v>
      </c>
      <c r="C49" s="50">
        <v>0.20833333333333334</v>
      </c>
      <c r="D49" s="11">
        <v>54.78</v>
      </c>
      <c r="E49" s="11">
        <f t="shared" si="1"/>
        <v>5.2199999999999989</v>
      </c>
      <c r="F49" s="12">
        <f t="shared" si="0"/>
        <v>1.7399999999999996E-3</v>
      </c>
    </row>
    <row r="50" spans="1:6">
      <c r="A50" s="48">
        <v>47</v>
      </c>
      <c r="B50" s="49"/>
      <c r="C50" s="50">
        <v>0.25</v>
      </c>
      <c r="D50" s="11">
        <v>54.46</v>
      </c>
      <c r="E50" s="11">
        <f t="shared" si="1"/>
        <v>5.5399999999999991</v>
      </c>
      <c r="F50" s="12">
        <f t="shared" si="0"/>
        <v>1.8466666666666666E-3</v>
      </c>
    </row>
    <row r="51" spans="1:6">
      <c r="A51" s="48">
        <v>48</v>
      </c>
      <c r="B51" s="49"/>
      <c r="C51" s="50">
        <v>0.29166666666666702</v>
      </c>
      <c r="D51" s="11">
        <v>54.36</v>
      </c>
      <c r="E51" s="11">
        <f t="shared" si="1"/>
        <v>5.6400000000000006</v>
      </c>
      <c r="F51" s="12">
        <f t="shared" si="0"/>
        <v>1.8800000000000002E-3</v>
      </c>
    </row>
    <row r="52" spans="1:6">
      <c r="A52" s="48">
        <v>49</v>
      </c>
      <c r="B52" s="49"/>
      <c r="C52" s="50">
        <v>0.33333333333333298</v>
      </c>
      <c r="D52" s="11">
        <v>54.98</v>
      </c>
      <c r="E52" s="11">
        <f t="shared" si="1"/>
        <v>5.0200000000000031</v>
      </c>
      <c r="F52" s="12">
        <f t="shared" si="0"/>
        <v>1.6733333333333344E-3</v>
      </c>
    </row>
    <row r="53" spans="1:6">
      <c r="A53" s="48">
        <v>50</v>
      </c>
      <c r="B53" s="49"/>
      <c r="C53" s="50">
        <v>0.375</v>
      </c>
      <c r="D53" s="11">
        <v>56.26</v>
      </c>
      <c r="E53" s="11">
        <f t="shared" si="1"/>
        <v>3.740000000000002</v>
      </c>
      <c r="F53" s="12">
        <f t="shared" si="0"/>
        <v>1.2466666666666672E-3</v>
      </c>
    </row>
    <row r="54" spans="1:6">
      <c r="A54" s="48">
        <v>51</v>
      </c>
      <c r="B54" s="49"/>
      <c r="C54" s="50">
        <v>0.45833333333333331</v>
      </c>
      <c r="D54" s="11">
        <v>56.27</v>
      </c>
      <c r="E54" s="11">
        <f t="shared" si="1"/>
        <v>3.7299999999999969</v>
      </c>
      <c r="F54" s="12">
        <f t="shared" si="0"/>
        <v>1.2433333333333324E-3</v>
      </c>
    </row>
    <row r="55" spans="1:6">
      <c r="A55" s="48">
        <v>52</v>
      </c>
      <c r="B55" s="49"/>
      <c r="C55" s="50">
        <v>0.95833333333333337</v>
      </c>
      <c r="D55" s="11">
        <v>56.17</v>
      </c>
      <c r="E55" s="11">
        <f t="shared" si="1"/>
        <v>3.8299999999999983</v>
      </c>
      <c r="F55" s="12">
        <f t="shared" si="0"/>
        <v>1.2766666666666662E-3</v>
      </c>
    </row>
    <row r="56" spans="1:6">
      <c r="A56" s="48">
        <v>53</v>
      </c>
      <c r="B56" s="49">
        <v>42261</v>
      </c>
      <c r="C56" s="50">
        <v>0.25</v>
      </c>
      <c r="D56" s="11">
        <v>54.47</v>
      </c>
      <c r="E56" s="11">
        <f t="shared" si="1"/>
        <v>5.5300000000000011</v>
      </c>
      <c r="F56" s="12">
        <f t="shared" si="0"/>
        <v>1.8433333333333338E-3</v>
      </c>
    </row>
    <row r="57" spans="1:6">
      <c r="A57" s="48">
        <v>54</v>
      </c>
      <c r="B57" s="49"/>
      <c r="C57" s="50">
        <v>0.29166666666666702</v>
      </c>
      <c r="D57" s="11">
        <v>55.44</v>
      </c>
      <c r="E57" s="11">
        <f t="shared" si="1"/>
        <v>4.5600000000000023</v>
      </c>
      <c r="F57" s="12">
        <f t="shared" si="0"/>
        <v>1.5200000000000007E-3</v>
      </c>
    </row>
    <row r="58" spans="1:6">
      <c r="A58" s="48">
        <v>55</v>
      </c>
      <c r="B58" s="49"/>
      <c r="C58" s="50">
        <v>0.33333333333333298</v>
      </c>
      <c r="D58" s="11">
        <v>56.73</v>
      </c>
      <c r="E58" s="11">
        <f t="shared" si="1"/>
        <v>3.2700000000000031</v>
      </c>
      <c r="F58" s="12">
        <f t="shared" si="0"/>
        <v>1.0900000000000009E-3</v>
      </c>
    </row>
    <row r="59" spans="1:6" ht="14.25" customHeight="1">
      <c r="A59" s="48">
        <v>56</v>
      </c>
      <c r="B59" s="49">
        <v>42262</v>
      </c>
      <c r="C59" s="50">
        <v>0.25</v>
      </c>
      <c r="D59" s="11">
        <v>55.48</v>
      </c>
      <c r="E59" s="11">
        <f t="shared" si="1"/>
        <v>4.5200000000000031</v>
      </c>
      <c r="F59" s="12">
        <f t="shared" si="0"/>
        <v>1.5066666666666677E-3</v>
      </c>
    </row>
    <row r="60" spans="1:6">
      <c r="A60" s="48">
        <v>57</v>
      </c>
      <c r="B60" s="49"/>
      <c r="C60" s="50">
        <v>0.29166666666666702</v>
      </c>
      <c r="D60" s="11">
        <v>56.12</v>
      </c>
      <c r="E60" s="11">
        <f t="shared" si="1"/>
        <v>3.8800000000000026</v>
      </c>
      <c r="F60" s="12">
        <f t="shared" si="0"/>
        <v>1.2933333333333341E-3</v>
      </c>
    </row>
    <row r="61" spans="1:6">
      <c r="A61" s="48">
        <v>58</v>
      </c>
      <c r="B61" s="49"/>
      <c r="C61" s="50">
        <v>0.33333333333333298</v>
      </c>
      <c r="D61" s="11">
        <v>56.93</v>
      </c>
      <c r="E61" s="11">
        <f t="shared" si="1"/>
        <v>3.0700000000000003</v>
      </c>
      <c r="F61" s="12">
        <f t="shared" si="0"/>
        <v>1.0233333333333333E-3</v>
      </c>
    </row>
    <row r="62" spans="1:6">
      <c r="A62" s="48">
        <v>59</v>
      </c>
      <c r="B62" s="49"/>
      <c r="C62" s="50">
        <v>0.375</v>
      </c>
      <c r="D62" s="11">
        <v>55.4</v>
      </c>
      <c r="E62" s="11">
        <f t="shared" si="1"/>
        <v>4.6000000000000014</v>
      </c>
      <c r="F62" s="12">
        <f t="shared" si="0"/>
        <v>1.5333333333333338E-3</v>
      </c>
    </row>
    <row r="63" spans="1:6">
      <c r="A63" s="48">
        <v>60</v>
      </c>
      <c r="B63" s="49"/>
      <c r="C63" s="50">
        <v>0.41666666666666702</v>
      </c>
      <c r="D63" s="11">
        <v>55.51</v>
      </c>
      <c r="E63" s="11">
        <f t="shared" si="1"/>
        <v>4.490000000000002</v>
      </c>
      <c r="F63" s="12">
        <f t="shared" si="0"/>
        <v>1.4966666666666672E-3</v>
      </c>
    </row>
    <row r="64" spans="1:6">
      <c r="A64" s="48">
        <v>61</v>
      </c>
      <c r="B64" s="49"/>
      <c r="C64" s="50">
        <v>0.45833333333333298</v>
      </c>
      <c r="D64" s="11">
        <v>55.75</v>
      </c>
      <c r="E64" s="11">
        <f t="shared" si="1"/>
        <v>4.25</v>
      </c>
      <c r="F64" s="12">
        <f t="shared" si="0"/>
        <v>1.4166666666666668E-3</v>
      </c>
    </row>
    <row r="65" spans="1:8">
      <c r="A65" s="48">
        <v>62</v>
      </c>
      <c r="B65" s="49"/>
      <c r="C65" s="50">
        <v>0.5</v>
      </c>
      <c r="D65" s="11">
        <v>56.07</v>
      </c>
      <c r="E65" s="11">
        <f t="shared" si="1"/>
        <v>3.9299999999999997</v>
      </c>
      <c r="F65" s="12">
        <f t="shared" si="0"/>
        <v>1.31E-3</v>
      </c>
    </row>
    <row r="66" spans="1:8">
      <c r="A66" s="48">
        <v>63</v>
      </c>
      <c r="B66" s="49"/>
      <c r="C66" s="50">
        <v>0.54166666666666696</v>
      </c>
      <c r="D66" s="11">
        <v>56.32</v>
      </c>
      <c r="E66" s="11">
        <f t="shared" si="1"/>
        <v>3.6799999999999997</v>
      </c>
      <c r="F66" s="12">
        <f t="shared" si="0"/>
        <v>1.2266666666666667E-3</v>
      </c>
    </row>
    <row r="67" spans="1:8">
      <c r="A67" s="48">
        <v>64</v>
      </c>
      <c r="B67" s="49"/>
      <c r="C67" s="50">
        <v>0.58333333333333304</v>
      </c>
      <c r="D67" s="11">
        <v>56.33</v>
      </c>
      <c r="E67" s="11">
        <f t="shared" si="1"/>
        <v>3.6700000000000017</v>
      </c>
      <c r="F67" s="12">
        <f t="shared" si="0"/>
        <v>1.2233333333333339E-3</v>
      </c>
    </row>
    <row r="68" spans="1:8">
      <c r="A68" s="48">
        <v>65</v>
      </c>
      <c r="B68" s="49">
        <v>42265</v>
      </c>
      <c r="C68" s="50">
        <v>0.25</v>
      </c>
      <c r="D68" s="11">
        <v>55.54</v>
      </c>
      <c r="E68" s="11">
        <f t="shared" si="1"/>
        <v>4.4600000000000009</v>
      </c>
      <c r="F68" s="12">
        <f t="shared" si="0"/>
        <v>1.486666666666667E-3</v>
      </c>
    </row>
    <row r="69" spans="1:8">
      <c r="A69" s="48">
        <v>66</v>
      </c>
      <c r="B69" s="49"/>
      <c r="C69" s="50">
        <v>0.29166666666666669</v>
      </c>
      <c r="D69" s="11">
        <v>55.53</v>
      </c>
      <c r="E69" s="11">
        <f t="shared" si="1"/>
        <v>4.4699999999999989</v>
      </c>
      <c r="F69" s="12">
        <f t="shared" ref="F69:F72" si="2">E69/3*0.1%</f>
        <v>1.4899999999999996E-3</v>
      </c>
    </row>
    <row r="70" spans="1:8">
      <c r="A70" s="48">
        <v>67</v>
      </c>
      <c r="B70" s="49">
        <v>42266</v>
      </c>
      <c r="C70" s="50">
        <v>0.25</v>
      </c>
      <c r="D70" s="11">
        <v>56.56</v>
      </c>
      <c r="E70" s="11">
        <f t="shared" si="1"/>
        <v>3.4399999999999977</v>
      </c>
      <c r="F70" s="12">
        <f t="shared" si="2"/>
        <v>1.1466666666666658E-3</v>
      </c>
    </row>
    <row r="71" spans="1:8">
      <c r="A71" s="48">
        <v>68</v>
      </c>
      <c r="B71" s="49"/>
      <c r="C71" s="50">
        <v>0.29166666666666702</v>
      </c>
      <c r="D71" s="11">
        <v>56.27</v>
      </c>
      <c r="E71" s="11">
        <f t="shared" si="1"/>
        <v>3.7299999999999969</v>
      </c>
      <c r="F71" s="12">
        <f t="shared" si="2"/>
        <v>1.2433333333333324E-3</v>
      </c>
    </row>
    <row r="72" spans="1:8">
      <c r="A72" s="48">
        <v>69</v>
      </c>
      <c r="B72" s="49"/>
      <c r="C72" s="50">
        <v>0.33333333333333298</v>
      </c>
      <c r="D72" s="11">
        <v>56.21</v>
      </c>
      <c r="E72" s="11">
        <f t="shared" si="1"/>
        <v>3.7899999999999991</v>
      </c>
      <c r="F72" s="12">
        <f t="shared" si="2"/>
        <v>1.2633333333333331E-3</v>
      </c>
    </row>
    <row r="73" spans="1:8" ht="15">
      <c r="B73" s="51" t="s">
        <v>23</v>
      </c>
      <c r="C73" s="52"/>
      <c r="D73" s="52"/>
      <c r="E73" s="53"/>
      <c r="F73" s="54">
        <f>SUM(F4:F72)</f>
        <v>0.10893000000000003</v>
      </c>
    </row>
    <row r="74" spans="1:8">
      <c r="B74" s="55"/>
      <c r="C74" s="56"/>
      <c r="D74" s="57"/>
      <c r="E74" s="57"/>
      <c r="F74" s="57"/>
    </row>
    <row r="75" spans="1:8" s="7" customFormat="1">
      <c r="B75" s="58" t="s">
        <v>20</v>
      </c>
      <c r="C75" s="59"/>
      <c r="D75" s="59"/>
      <c r="E75" s="59"/>
      <c r="F75" s="60"/>
      <c r="G75" s="61"/>
      <c r="H75" s="61"/>
    </row>
    <row r="76" spans="1:8" s="7" customFormat="1" ht="57" customHeight="1">
      <c r="B76" s="70" t="s">
        <v>4</v>
      </c>
      <c r="C76" s="71" t="s">
        <v>24</v>
      </c>
      <c r="D76" s="72"/>
      <c r="E76" s="14" t="s">
        <v>6</v>
      </c>
      <c r="F76" s="14" t="s">
        <v>7</v>
      </c>
      <c r="G76" s="61"/>
      <c r="H76" s="61"/>
    </row>
    <row r="77" spans="1:8" s="7" customFormat="1">
      <c r="B77" s="62" t="s">
        <v>21</v>
      </c>
      <c r="C77" s="63" t="s">
        <v>8</v>
      </c>
      <c r="D77" s="64">
        <v>321.60700000000003</v>
      </c>
      <c r="E77" s="63">
        <v>29.78</v>
      </c>
      <c r="F77" s="8">
        <v>9577.4599999999991</v>
      </c>
      <c r="G77" s="61"/>
      <c r="H77" s="61"/>
    </row>
    <row r="78" spans="1:8" s="7" customFormat="1">
      <c r="B78" s="62"/>
      <c r="C78" s="63" t="s">
        <v>9</v>
      </c>
      <c r="D78" s="63">
        <v>22.556000000000001</v>
      </c>
      <c r="E78" s="63">
        <v>1524.86</v>
      </c>
      <c r="F78" s="8">
        <v>34394.74</v>
      </c>
      <c r="G78" s="61"/>
      <c r="H78" s="61"/>
    </row>
    <row r="79" spans="1:8" s="7" customFormat="1">
      <c r="B79" s="65" t="s">
        <v>10</v>
      </c>
      <c r="C79" s="65"/>
      <c r="D79" s="65"/>
      <c r="E79" s="65"/>
      <c r="F79" s="8">
        <f>SUM(F77:F78)</f>
        <v>43972.2</v>
      </c>
      <c r="G79" s="61"/>
      <c r="H79" s="61"/>
    </row>
    <row r="80" spans="1:8" s="7" customFormat="1">
      <c r="B80" s="8"/>
      <c r="C80" s="66" t="s">
        <v>22</v>
      </c>
      <c r="D80" s="66"/>
      <c r="E80" s="67">
        <v>0.10893</v>
      </c>
      <c r="F80" s="8">
        <v>4789.8900000000003</v>
      </c>
      <c r="G80" s="61"/>
      <c r="H80" s="61"/>
    </row>
    <row r="81" spans="2:8" s="7" customFormat="1">
      <c r="B81" s="8"/>
      <c r="C81" s="66" t="s">
        <v>12</v>
      </c>
      <c r="D81" s="66"/>
      <c r="E81" s="63"/>
      <c r="F81" s="8">
        <v>39182.31</v>
      </c>
      <c r="G81" s="61"/>
      <c r="H81" s="61"/>
    </row>
    <row r="82" spans="2:8">
      <c r="B82" s="55"/>
      <c r="C82" s="56"/>
      <c r="D82" s="57"/>
      <c r="E82" s="57"/>
      <c r="F82" s="57"/>
    </row>
    <row r="83" spans="2:8">
      <c r="B83" s="55"/>
      <c r="C83" s="56"/>
      <c r="D83" s="57"/>
      <c r="E83" s="57"/>
      <c r="F83" s="57"/>
    </row>
    <row r="84" spans="2:8">
      <c r="B84" s="55"/>
      <c r="C84" s="56"/>
      <c r="D84" s="57"/>
      <c r="E84" s="57"/>
      <c r="F84" s="57"/>
    </row>
    <row r="85" spans="2:8">
      <c r="B85" s="55"/>
      <c r="C85" s="56"/>
      <c r="D85" s="57"/>
      <c r="E85" s="57"/>
      <c r="F85" s="57"/>
    </row>
    <row r="86" spans="2:8">
      <c r="B86" s="55"/>
      <c r="C86" s="56"/>
      <c r="D86" s="57"/>
      <c r="E86" s="57"/>
      <c r="F86" s="57"/>
    </row>
    <row r="87" spans="2:8">
      <c r="B87" s="55"/>
      <c r="C87" s="56"/>
      <c r="D87" s="57"/>
      <c r="E87" s="57"/>
      <c r="F87" s="57"/>
    </row>
    <row r="88" spans="2:8">
      <c r="B88" s="55"/>
      <c r="C88" s="56"/>
      <c r="D88" s="57"/>
      <c r="E88" s="57"/>
      <c r="F88" s="57"/>
    </row>
    <row r="89" spans="2:8">
      <c r="B89" s="55"/>
      <c r="C89" s="56"/>
      <c r="D89" s="57"/>
      <c r="E89" s="57"/>
      <c r="F89" s="57"/>
    </row>
    <row r="90" spans="2:8">
      <c r="B90" s="55"/>
      <c r="C90" s="56"/>
      <c r="D90" s="57"/>
      <c r="E90" s="57"/>
      <c r="F90" s="57"/>
    </row>
    <row r="91" spans="2:8">
      <c r="B91" s="55"/>
      <c r="C91" s="56"/>
      <c r="D91" s="57"/>
      <c r="E91" s="57"/>
      <c r="F91" s="57"/>
    </row>
    <row r="92" spans="2:8">
      <c r="B92" s="55"/>
      <c r="C92" s="56"/>
      <c r="D92" s="57"/>
      <c r="E92" s="57"/>
      <c r="F92" s="57"/>
    </row>
    <row r="93" spans="2:8">
      <c r="B93" s="55"/>
      <c r="C93" s="56"/>
      <c r="D93" s="57"/>
      <c r="E93" s="57"/>
      <c r="F93" s="57"/>
    </row>
    <row r="94" spans="2:8">
      <c r="B94" s="55"/>
      <c r="C94" s="56"/>
      <c r="D94" s="57"/>
      <c r="E94" s="57"/>
      <c r="F94" s="57"/>
    </row>
    <row r="95" spans="2:8">
      <c r="B95" s="55"/>
      <c r="C95" s="56"/>
      <c r="D95" s="57"/>
      <c r="E95" s="57"/>
      <c r="F95" s="57"/>
    </row>
  </sheetData>
  <mergeCells count="13">
    <mergeCell ref="C81:D81"/>
    <mergeCell ref="B73:E73"/>
    <mergeCell ref="B75:F75"/>
    <mergeCell ref="C76:D76"/>
    <mergeCell ref="B77:B78"/>
    <mergeCell ref="B79:E79"/>
    <mergeCell ref="C80:D80"/>
    <mergeCell ref="B1:F1"/>
    <mergeCell ref="B2:B3"/>
    <mergeCell ref="C2:C3"/>
    <mergeCell ref="D2:D3"/>
    <mergeCell ref="E2:E3"/>
    <mergeCell ref="F2:F3"/>
  </mergeCells>
  <pageMargins left="0.98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F43"/>
  <sheetViews>
    <sheetView tabSelected="1" topLeftCell="A22" workbookViewId="0">
      <selection activeCell="G4" sqref="G4"/>
    </sheetView>
  </sheetViews>
  <sheetFormatPr defaultRowHeight="14.25"/>
  <cols>
    <col min="1" max="1" width="7.85546875" style="1" customWidth="1"/>
    <col min="2" max="2" width="15.5703125" style="23" customWidth="1"/>
    <col min="3" max="3" width="13.7109375" style="24" customWidth="1"/>
    <col min="4" max="4" width="13" style="24" customWidth="1"/>
    <col min="5" max="5" width="14.85546875" style="24" customWidth="1"/>
    <col min="6" max="6" width="17.140625" style="25" customWidth="1"/>
    <col min="7" max="1017" width="12.28515625" style="1" customWidth="1"/>
    <col min="1018" max="16384" width="9.140625" style="1"/>
  </cols>
  <sheetData>
    <row r="1" spans="2:6" ht="39.75" customHeight="1">
      <c r="B1" s="34" t="s">
        <v>17</v>
      </c>
      <c r="C1" s="35"/>
      <c r="D1" s="35"/>
      <c r="E1" s="35"/>
      <c r="F1" s="36"/>
    </row>
    <row r="2" spans="2:6" s="2" customFormat="1" ht="18" customHeight="1">
      <c r="B2" s="37" t="s">
        <v>0</v>
      </c>
      <c r="C2" s="38"/>
      <c r="D2" s="38"/>
      <c r="E2" s="38"/>
      <c r="F2" s="39"/>
    </row>
    <row r="3" spans="2:6" s="2" customFormat="1" ht="14.1" customHeight="1">
      <c r="B3" s="78" t="s">
        <v>1</v>
      </c>
      <c r="C3" s="79" t="s">
        <v>2</v>
      </c>
      <c r="D3" s="76" t="s">
        <v>3</v>
      </c>
      <c r="E3" s="75" t="s">
        <v>26</v>
      </c>
      <c r="F3" s="74" t="s">
        <v>25</v>
      </c>
    </row>
    <row r="4" spans="2:6" s="73" customFormat="1" ht="42.75" customHeight="1">
      <c r="B4" s="80"/>
      <c r="C4" s="81"/>
      <c r="D4" s="77"/>
      <c r="E4" s="75"/>
      <c r="F4" s="74"/>
    </row>
    <row r="5" spans="2:6" s="7" customFormat="1">
      <c r="B5" s="3">
        <v>42175</v>
      </c>
      <c r="C5" s="4">
        <v>61.8</v>
      </c>
      <c r="D5" s="4">
        <f>IF(C5&gt;60,0,60-C5)</f>
        <v>0</v>
      </c>
      <c r="E5" s="5">
        <f>D5/3*0.1%</f>
        <v>0</v>
      </c>
      <c r="F5" s="6">
        <f>D5/3*0.1%*24</f>
        <v>0</v>
      </c>
    </row>
    <row r="6" spans="2:6" s="7" customFormat="1">
      <c r="B6" s="3">
        <v>42176</v>
      </c>
      <c r="C6" s="8">
        <v>58.17</v>
      </c>
      <c r="D6" s="8">
        <f>IF(C6&gt;60,0,60-C6)</f>
        <v>1.8299999999999983</v>
      </c>
      <c r="E6" s="9">
        <f t="shared" ref="E6:E34" si="0">D6/3*0.1%</f>
        <v>6.0999999999999943E-4</v>
      </c>
      <c r="F6" s="10">
        <f t="shared" ref="F6:F34" si="1">D6/3*0.1%*24</f>
        <v>1.4639999999999986E-2</v>
      </c>
    </row>
    <row r="7" spans="2:6" s="7" customFormat="1">
      <c r="B7" s="3">
        <v>42177</v>
      </c>
      <c r="C7" s="8">
        <v>59.44</v>
      </c>
      <c r="D7" s="8">
        <f t="shared" ref="D7:D34" si="2">IF(C7&gt;60,0,60-C7)</f>
        <v>0.56000000000000227</v>
      </c>
      <c r="E7" s="9">
        <f t="shared" si="0"/>
        <v>1.8666666666666742E-4</v>
      </c>
      <c r="F7" s="10">
        <f t="shared" si="1"/>
        <v>4.4800000000000178E-3</v>
      </c>
    </row>
    <row r="8" spans="2:6" s="7" customFormat="1">
      <c r="B8" s="3">
        <v>42178</v>
      </c>
      <c r="C8" s="4">
        <v>61.24</v>
      </c>
      <c r="D8" s="4">
        <f t="shared" si="2"/>
        <v>0</v>
      </c>
      <c r="E8" s="5">
        <f t="shared" si="0"/>
        <v>0</v>
      </c>
      <c r="F8" s="6">
        <f t="shared" si="1"/>
        <v>0</v>
      </c>
    </row>
    <row r="9" spans="2:6" s="7" customFormat="1">
      <c r="B9" s="3">
        <v>42179</v>
      </c>
      <c r="C9" s="4">
        <v>63.05</v>
      </c>
      <c r="D9" s="4">
        <f t="shared" si="2"/>
        <v>0</v>
      </c>
      <c r="E9" s="5">
        <f t="shared" si="0"/>
        <v>0</v>
      </c>
      <c r="F9" s="6">
        <f t="shared" si="1"/>
        <v>0</v>
      </c>
    </row>
    <row r="10" spans="2:6" s="7" customFormat="1">
      <c r="B10" s="3">
        <v>42180</v>
      </c>
      <c r="C10" s="4">
        <v>61.09</v>
      </c>
      <c r="D10" s="4">
        <f t="shared" si="2"/>
        <v>0</v>
      </c>
      <c r="E10" s="5">
        <f t="shared" si="0"/>
        <v>0</v>
      </c>
      <c r="F10" s="6">
        <f t="shared" si="1"/>
        <v>0</v>
      </c>
    </row>
    <row r="11" spans="2:6" s="7" customFormat="1">
      <c r="B11" s="3">
        <v>42181</v>
      </c>
      <c r="C11" s="4">
        <v>61.26</v>
      </c>
      <c r="D11" s="4">
        <f t="shared" si="2"/>
        <v>0</v>
      </c>
      <c r="E11" s="5">
        <f t="shared" si="0"/>
        <v>0</v>
      </c>
      <c r="F11" s="6">
        <f t="shared" si="1"/>
        <v>0</v>
      </c>
    </row>
    <row r="12" spans="2:6" s="7" customFormat="1">
      <c r="B12" s="3">
        <v>42182</v>
      </c>
      <c r="C12" s="4">
        <v>60.82</v>
      </c>
      <c r="D12" s="4">
        <f t="shared" si="2"/>
        <v>0</v>
      </c>
      <c r="E12" s="5">
        <f t="shared" si="0"/>
        <v>0</v>
      </c>
      <c r="F12" s="6">
        <f t="shared" si="1"/>
        <v>0</v>
      </c>
    </row>
    <row r="13" spans="2:6" s="7" customFormat="1">
      <c r="B13" s="3">
        <v>42183</v>
      </c>
      <c r="C13" s="8">
        <v>59.82</v>
      </c>
      <c r="D13" s="8">
        <f t="shared" si="2"/>
        <v>0.17999999999999972</v>
      </c>
      <c r="E13" s="9">
        <f t="shared" si="0"/>
        <v>5.9999999999999907E-5</v>
      </c>
      <c r="F13" s="10">
        <f t="shared" si="1"/>
        <v>1.4399999999999977E-3</v>
      </c>
    </row>
    <row r="14" spans="2:6" s="7" customFormat="1">
      <c r="B14" s="3">
        <v>42184</v>
      </c>
      <c r="C14" s="4">
        <v>60.67</v>
      </c>
      <c r="D14" s="4">
        <f t="shared" si="2"/>
        <v>0</v>
      </c>
      <c r="E14" s="5">
        <f t="shared" si="0"/>
        <v>0</v>
      </c>
      <c r="F14" s="6">
        <f t="shared" si="1"/>
        <v>0</v>
      </c>
    </row>
    <row r="15" spans="2:6">
      <c r="B15" s="3">
        <v>42185</v>
      </c>
      <c r="C15" s="11">
        <v>58.59</v>
      </c>
      <c r="D15" s="11">
        <f t="shared" si="2"/>
        <v>1.4099999999999966</v>
      </c>
      <c r="E15" s="12">
        <f t="shared" si="0"/>
        <v>4.6999999999999885E-4</v>
      </c>
      <c r="F15" s="13">
        <f t="shared" si="1"/>
        <v>1.1279999999999972E-2</v>
      </c>
    </row>
    <row r="16" spans="2:6">
      <c r="B16" s="3">
        <v>42186</v>
      </c>
      <c r="C16" s="11">
        <v>57.14</v>
      </c>
      <c r="D16" s="11">
        <f t="shared" si="2"/>
        <v>2.8599999999999994</v>
      </c>
      <c r="E16" s="12">
        <f t="shared" si="0"/>
        <v>9.5333333333333316E-4</v>
      </c>
      <c r="F16" s="13">
        <f t="shared" si="1"/>
        <v>2.2879999999999998E-2</v>
      </c>
    </row>
    <row r="17" spans="2:6">
      <c r="B17" s="3">
        <v>42187</v>
      </c>
      <c r="C17" s="11">
        <v>58.03</v>
      </c>
      <c r="D17" s="11">
        <f t="shared" si="2"/>
        <v>1.9699999999999989</v>
      </c>
      <c r="E17" s="12">
        <f t="shared" si="0"/>
        <v>6.5666666666666629E-4</v>
      </c>
      <c r="F17" s="13">
        <f t="shared" si="1"/>
        <v>1.5759999999999989E-2</v>
      </c>
    </row>
    <row r="18" spans="2:6">
      <c r="B18" s="3">
        <v>42188</v>
      </c>
      <c r="C18" s="11">
        <v>58.71</v>
      </c>
      <c r="D18" s="11">
        <f t="shared" si="2"/>
        <v>1.2899999999999991</v>
      </c>
      <c r="E18" s="12">
        <f t="shared" si="0"/>
        <v>4.2999999999999972E-4</v>
      </c>
      <c r="F18" s="13">
        <f t="shared" si="1"/>
        <v>1.0319999999999992E-2</v>
      </c>
    </row>
    <row r="19" spans="2:6">
      <c r="B19" s="3">
        <v>42189</v>
      </c>
      <c r="C19" s="11">
        <v>57.38</v>
      </c>
      <c r="D19" s="11">
        <f t="shared" si="2"/>
        <v>2.6199999999999974</v>
      </c>
      <c r="E19" s="12">
        <f t="shared" si="0"/>
        <v>8.7333333333333252E-4</v>
      </c>
      <c r="F19" s="13">
        <f t="shared" si="1"/>
        <v>2.0959999999999979E-2</v>
      </c>
    </row>
    <row r="20" spans="2:6">
      <c r="B20" s="3">
        <v>42190</v>
      </c>
      <c r="C20" s="11">
        <v>58.32</v>
      </c>
      <c r="D20" s="11">
        <f t="shared" si="2"/>
        <v>1.6799999999999997</v>
      </c>
      <c r="E20" s="12">
        <f t="shared" si="0"/>
        <v>5.5999999999999995E-4</v>
      </c>
      <c r="F20" s="13">
        <f t="shared" si="1"/>
        <v>1.3439999999999999E-2</v>
      </c>
    </row>
    <row r="21" spans="2:6">
      <c r="B21" s="3">
        <v>42191</v>
      </c>
      <c r="C21" s="11">
        <v>59.03</v>
      </c>
      <c r="D21" s="11">
        <f t="shared" si="2"/>
        <v>0.96999999999999886</v>
      </c>
      <c r="E21" s="12">
        <f t="shared" si="0"/>
        <v>3.2333333333333297E-4</v>
      </c>
      <c r="F21" s="13">
        <f t="shared" si="1"/>
        <v>7.7599999999999909E-3</v>
      </c>
    </row>
    <row r="22" spans="2:6">
      <c r="B22" s="3">
        <v>42192</v>
      </c>
      <c r="C22" s="11">
        <v>58.85</v>
      </c>
      <c r="D22" s="11">
        <f t="shared" si="2"/>
        <v>1.1499999999999986</v>
      </c>
      <c r="E22" s="12">
        <f t="shared" si="0"/>
        <v>3.8333333333333286E-4</v>
      </c>
      <c r="F22" s="13">
        <f t="shared" si="1"/>
        <v>9.1999999999999894E-3</v>
      </c>
    </row>
    <row r="23" spans="2:6">
      <c r="B23" s="3">
        <v>42193</v>
      </c>
      <c r="C23" s="11">
        <v>57.99</v>
      </c>
      <c r="D23" s="11">
        <f t="shared" si="2"/>
        <v>2.009999999999998</v>
      </c>
      <c r="E23" s="12">
        <f t="shared" si="0"/>
        <v>6.6999999999999937E-4</v>
      </c>
      <c r="F23" s="13">
        <f t="shared" si="1"/>
        <v>1.6079999999999983E-2</v>
      </c>
    </row>
    <row r="24" spans="2:6">
      <c r="B24" s="3">
        <v>42194</v>
      </c>
      <c r="C24" s="11">
        <v>58.78</v>
      </c>
      <c r="D24" s="11">
        <f t="shared" si="2"/>
        <v>1.2199999999999989</v>
      </c>
      <c r="E24" s="12">
        <f t="shared" si="0"/>
        <v>4.0666666666666629E-4</v>
      </c>
      <c r="F24" s="13">
        <f t="shared" si="1"/>
        <v>9.7599999999999909E-3</v>
      </c>
    </row>
    <row r="25" spans="2:6">
      <c r="B25" s="3">
        <v>42195</v>
      </c>
      <c r="C25" s="11">
        <v>58.57</v>
      </c>
      <c r="D25" s="11">
        <f t="shared" si="2"/>
        <v>1.4299999999999997</v>
      </c>
      <c r="E25" s="12">
        <f t="shared" si="0"/>
        <v>4.7666666666666658E-4</v>
      </c>
      <c r="F25" s="13">
        <f t="shared" si="1"/>
        <v>1.1439999999999999E-2</v>
      </c>
    </row>
    <row r="26" spans="2:6">
      <c r="B26" s="3">
        <v>42196</v>
      </c>
      <c r="C26" s="11">
        <v>59.07</v>
      </c>
      <c r="D26" s="11">
        <f t="shared" si="2"/>
        <v>0.92999999999999972</v>
      </c>
      <c r="E26" s="12">
        <f t="shared" si="0"/>
        <v>3.0999999999999989E-4</v>
      </c>
      <c r="F26" s="13">
        <f t="shared" si="1"/>
        <v>7.439999999999997E-3</v>
      </c>
    </row>
    <row r="27" spans="2:6">
      <c r="B27" s="3">
        <v>42197</v>
      </c>
      <c r="C27" s="11">
        <v>57.51</v>
      </c>
      <c r="D27" s="11">
        <f t="shared" si="2"/>
        <v>2.490000000000002</v>
      </c>
      <c r="E27" s="12">
        <f t="shared" si="0"/>
        <v>8.3000000000000066E-4</v>
      </c>
      <c r="F27" s="13">
        <f t="shared" si="1"/>
        <v>1.9920000000000014E-2</v>
      </c>
    </row>
    <row r="28" spans="2:6" s="7" customFormat="1">
      <c r="B28" s="3">
        <v>42198</v>
      </c>
      <c r="C28" s="8">
        <v>56.76</v>
      </c>
      <c r="D28" s="8">
        <f t="shared" si="2"/>
        <v>3.240000000000002</v>
      </c>
      <c r="E28" s="9">
        <f t="shared" si="0"/>
        <v>1.0800000000000007E-3</v>
      </c>
      <c r="F28" s="10">
        <f t="shared" si="1"/>
        <v>2.5920000000000016E-2</v>
      </c>
    </row>
    <row r="29" spans="2:6" s="7" customFormat="1">
      <c r="B29" s="3">
        <v>42199</v>
      </c>
      <c r="C29" s="8">
        <v>58.28</v>
      </c>
      <c r="D29" s="8">
        <f t="shared" si="2"/>
        <v>1.7199999999999989</v>
      </c>
      <c r="E29" s="9">
        <f t="shared" si="0"/>
        <v>5.7333333333333292E-4</v>
      </c>
      <c r="F29" s="10">
        <f t="shared" si="1"/>
        <v>1.3759999999999991E-2</v>
      </c>
    </row>
    <row r="30" spans="2:6" s="7" customFormat="1">
      <c r="B30" s="3">
        <v>42200</v>
      </c>
      <c r="C30" s="8">
        <v>59.11</v>
      </c>
      <c r="D30" s="8">
        <f t="shared" si="2"/>
        <v>0.89000000000000057</v>
      </c>
      <c r="E30" s="9">
        <f t="shared" si="0"/>
        <v>2.9666666666666687E-4</v>
      </c>
      <c r="F30" s="10">
        <f t="shared" si="1"/>
        <v>7.1200000000000048E-3</v>
      </c>
    </row>
    <row r="31" spans="2:6" s="7" customFormat="1">
      <c r="B31" s="3">
        <v>42201</v>
      </c>
      <c r="C31" s="8">
        <v>58.33</v>
      </c>
      <c r="D31" s="8">
        <f t="shared" si="2"/>
        <v>1.6700000000000017</v>
      </c>
      <c r="E31" s="9">
        <f t="shared" si="0"/>
        <v>5.5666666666666722E-4</v>
      </c>
      <c r="F31" s="10">
        <f t="shared" si="1"/>
        <v>1.3360000000000014E-2</v>
      </c>
    </row>
    <row r="32" spans="2:6" s="7" customFormat="1">
      <c r="B32" s="3">
        <v>42202</v>
      </c>
      <c r="C32" s="8">
        <v>57.85</v>
      </c>
      <c r="D32" s="8">
        <f t="shared" si="2"/>
        <v>2.1499999999999986</v>
      </c>
      <c r="E32" s="9">
        <f t="shared" si="0"/>
        <v>7.1666666666666623E-4</v>
      </c>
      <c r="F32" s="10">
        <f t="shared" si="1"/>
        <v>1.719999999999999E-2</v>
      </c>
    </row>
    <row r="33" spans="2:6" s="7" customFormat="1">
      <c r="B33" s="3">
        <v>42203</v>
      </c>
      <c r="C33" s="8">
        <v>58.09</v>
      </c>
      <c r="D33" s="8">
        <f t="shared" si="2"/>
        <v>1.9099999999999966</v>
      </c>
      <c r="E33" s="9">
        <f t="shared" si="0"/>
        <v>6.3666666666666548E-4</v>
      </c>
      <c r="F33" s="10">
        <f t="shared" si="1"/>
        <v>1.5279999999999971E-2</v>
      </c>
    </row>
    <row r="34" spans="2:6" s="7" customFormat="1">
      <c r="B34" s="3">
        <v>42204</v>
      </c>
      <c r="C34" s="8">
        <v>51.82</v>
      </c>
      <c r="D34" s="8">
        <f t="shared" si="2"/>
        <v>8.18</v>
      </c>
      <c r="E34" s="9">
        <f t="shared" si="0"/>
        <v>2.7266666666666667E-3</v>
      </c>
      <c r="F34" s="10">
        <f t="shared" si="1"/>
        <v>6.5439999999999998E-2</v>
      </c>
    </row>
    <row r="35" spans="2:6" s="7" customFormat="1">
      <c r="B35" s="26" t="s">
        <v>16</v>
      </c>
      <c r="C35" s="27"/>
      <c r="D35" s="27"/>
      <c r="E35" s="28"/>
      <c r="F35" s="10">
        <f>SUM(F5:F34)</f>
        <v>0.35487999999999992</v>
      </c>
    </row>
    <row r="37" spans="2:6" ht="29.25" customHeight="1">
      <c r="B37" s="29" t="s">
        <v>13</v>
      </c>
      <c r="C37" s="30"/>
      <c r="D37" s="30"/>
      <c r="E37" s="30"/>
      <c r="F37" s="31"/>
    </row>
    <row r="38" spans="2:6" s="17" customFormat="1" ht="27.75" customHeight="1">
      <c r="B38" s="14" t="s">
        <v>4</v>
      </c>
      <c r="C38" s="32" t="s">
        <v>5</v>
      </c>
      <c r="D38" s="33"/>
      <c r="E38" s="15" t="s">
        <v>6</v>
      </c>
      <c r="F38" s="16" t="s">
        <v>7</v>
      </c>
    </row>
    <row r="39" spans="2:6">
      <c r="B39" s="18" t="s">
        <v>14</v>
      </c>
      <c r="C39" s="19" t="s">
        <v>8</v>
      </c>
      <c r="D39" s="20">
        <v>258.21499999999997</v>
      </c>
      <c r="E39" s="19">
        <v>29.78</v>
      </c>
      <c r="F39" s="19">
        <f>D39*E39</f>
        <v>7689.6426999999994</v>
      </c>
    </row>
    <row r="40" spans="2:6">
      <c r="B40" s="18"/>
      <c r="C40" s="19" t="s">
        <v>9</v>
      </c>
      <c r="D40" s="21">
        <v>17.29</v>
      </c>
      <c r="E40" s="19">
        <v>1524.86</v>
      </c>
      <c r="F40" s="19">
        <f>D40*E40</f>
        <v>26364.829399999999</v>
      </c>
    </row>
    <row r="41" spans="2:6">
      <c r="B41" s="18" t="s">
        <v>10</v>
      </c>
      <c r="C41" s="19"/>
      <c r="D41" s="19"/>
      <c r="E41" s="19"/>
      <c r="F41" s="19">
        <f>F39+F40</f>
        <v>34054.472099999999</v>
      </c>
    </row>
    <row r="42" spans="2:6">
      <c r="B42" s="18"/>
      <c r="C42" s="19" t="s">
        <v>11</v>
      </c>
      <c r="D42" s="19"/>
      <c r="E42" s="22">
        <v>0.35489999999999999</v>
      </c>
      <c r="F42" s="19">
        <f>F41*E42</f>
        <v>12085.93214829</v>
      </c>
    </row>
    <row r="43" spans="2:6">
      <c r="B43" s="18"/>
      <c r="C43" s="19" t="s">
        <v>12</v>
      </c>
      <c r="D43" s="19"/>
      <c r="E43" s="19"/>
      <c r="F43" s="19">
        <f>F41-F42</f>
        <v>21968.539951710001</v>
      </c>
    </row>
  </sheetData>
  <mergeCells count="10">
    <mergeCell ref="B35:E35"/>
    <mergeCell ref="B37:F37"/>
    <mergeCell ref="C38:D38"/>
    <mergeCell ref="B1:F1"/>
    <mergeCell ref="B2:F2"/>
    <mergeCell ref="B3:B4"/>
    <mergeCell ref="C3:C4"/>
    <mergeCell ref="D3:D4"/>
    <mergeCell ref="E3:E4"/>
    <mergeCell ref="F3:F4"/>
  </mergeCells>
  <pageMargins left="0.7" right="0" top="0.39409448818897641" bottom="0.39409448818897641" header="0.2" footer="0"/>
  <pageSetup paperSize="9" orientation="portrait" r:id="rId1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5" sqref="F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почасовой </vt:lpstr>
      <vt:lpstr>среднесуточный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2016-04-09T17:35:17Z</dcterms:modified>
</cp:coreProperties>
</file>