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Лист1" sheetId="1" r:id="rId1"/>
    <sheet name="Лист2" sheetId="2" r:id="rId2"/>
    <sheet name="Лист3" sheetId="3" r:id="rId3"/>
  </sheets>
  <calcPr calcId="125725" concurrentCalc="0"/>
</workbook>
</file>

<file path=xl/calcChain.xml><?xml version="1.0" encoding="utf-8"?>
<calcChain xmlns="http://schemas.openxmlformats.org/spreadsheetml/2006/main">
  <c r="B22" i="1"/>
  <c r="B20"/>
  <c r="B19"/>
  <c r="B18"/>
  <c r="B17"/>
  <c r="B16"/>
  <c r="B15"/>
  <c r="B14"/>
  <c r="B11"/>
  <c r="B10"/>
  <c r="B9"/>
  <c r="B8"/>
  <c r="D7"/>
  <c r="D8"/>
  <c r="H7"/>
  <c r="D9"/>
  <c r="H8"/>
  <c r="H9"/>
  <c r="D10"/>
  <c r="H10"/>
  <c r="D11"/>
  <c r="H11"/>
  <c r="D14"/>
  <c r="D15"/>
  <c r="H14"/>
  <c r="H15"/>
  <c r="D16"/>
  <c r="D17"/>
  <c r="H16"/>
  <c r="H17"/>
  <c r="D18"/>
  <c r="D19"/>
  <c r="H18"/>
  <c r="H19"/>
  <c r="D20"/>
  <c r="B21"/>
  <c r="D21"/>
  <c r="H20"/>
  <c r="H21"/>
  <c r="D22"/>
  <c r="B23"/>
  <c r="D23"/>
  <c r="B24"/>
  <c r="H22"/>
  <c r="H23"/>
  <c r="D24"/>
  <c r="B25"/>
  <c r="D25"/>
  <c r="B28"/>
  <c r="H24"/>
  <c r="H25"/>
  <c r="D28"/>
  <c r="B29"/>
  <c r="D29"/>
  <c r="B30"/>
  <c r="H28"/>
  <c r="H29"/>
  <c r="D30"/>
  <c r="B31"/>
  <c r="D31"/>
  <c r="B32"/>
  <c r="H30"/>
  <c r="H31"/>
  <c r="D32"/>
  <c r="B33"/>
  <c r="D33"/>
  <c r="B34"/>
  <c r="H32"/>
  <c r="H33"/>
  <c r="D34"/>
  <c r="B35"/>
  <c r="D35"/>
  <c r="B36"/>
  <c r="H34"/>
  <c r="H35"/>
  <c r="D36"/>
  <c r="B37"/>
  <c r="D37"/>
  <c r="B38"/>
  <c r="H36"/>
  <c r="H37"/>
  <c r="D38"/>
  <c r="B39"/>
  <c r="H38"/>
  <c r="D39"/>
  <c r="H39"/>
  <c r="H41"/>
</calcChain>
</file>

<file path=xl/sharedStrings.xml><?xml version="1.0" encoding="utf-8"?>
<sst xmlns="http://schemas.openxmlformats.org/spreadsheetml/2006/main" count="69" uniqueCount="35">
  <si>
    <t>Период начисления</t>
  </si>
  <si>
    <t>Начисление с нарастающим</t>
  </si>
  <si>
    <t>Срок платежа до …</t>
  </si>
  <si>
    <t>Сумма к оплате</t>
  </si>
  <si>
    <t>Ставка рефинан</t>
  </si>
  <si>
    <t>дни</t>
  </si>
  <si>
    <t>Сумма пени</t>
  </si>
  <si>
    <t>февраль</t>
  </si>
  <si>
    <t>11.03.</t>
  </si>
  <si>
    <t>март</t>
  </si>
  <si>
    <t>11.04.</t>
  </si>
  <si>
    <t>апрель</t>
  </si>
  <si>
    <t>11.05.</t>
  </si>
  <si>
    <t>май</t>
  </si>
  <si>
    <t>11.06.</t>
  </si>
  <si>
    <t>июнь</t>
  </si>
  <si>
    <t>11.07.</t>
  </si>
  <si>
    <t>июль</t>
  </si>
  <si>
    <t>11.08.</t>
  </si>
  <si>
    <t>август</t>
  </si>
  <si>
    <t>11.09.</t>
  </si>
  <si>
    <t>сентябрь</t>
  </si>
  <si>
    <t>11.10.</t>
  </si>
  <si>
    <t>октябрь</t>
  </si>
  <si>
    <t>11.11.</t>
  </si>
  <si>
    <t>ноябрь</t>
  </si>
  <si>
    <t>11.12.</t>
  </si>
  <si>
    <t>декабрь</t>
  </si>
  <si>
    <t>11.01.</t>
  </si>
  <si>
    <t>январь</t>
  </si>
  <si>
    <t>11.02.</t>
  </si>
  <si>
    <t>ИТОГО</t>
  </si>
  <si>
    <t>с 11.09.09. по 11.08.12</t>
  </si>
  <si>
    <t>Расчет пени ул. _______</t>
  </si>
  <si>
    <t>Собственник: ______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</si>
</sst>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2" xfId="0" applyBorder="1"/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5" xfId="0" applyBorder="1"/>
    <xf numFmtId="0" fontId="1" fillId="0" borderId="10" xfId="0" applyFont="1" applyBorder="1" applyAlignment="1">
      <alignment horizontal="center"/>
    </xf>
    <xf numFmtId="0" fontId="0" fillId="0" borderId="1" xfId="0" applyBorder="1"/>
    <xf numFmtId="16" fontId="1" fillId="0" borderId="7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8" xfId="0" applyBorder="1"/>
    <xf numFmtId="0" fontId="1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16" fontId="1" fillId="0" borderId="5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16" fontId="1" fillId="0" borderId="11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Fill="1" applyBorder="1"/>
    <xf numFmtId="2" fontId="0" fillId="0" borderId="1" xfId="0" applyNumberFormat="1" applyBorder="1" applyAlignment="1">
      <alignment horizontal="center"/>
    </xf>
    <xf numFmtId="0" fontId="0" fillId="0" borderId="0" xfId="0" applyFill="1" applyBorder="1"/>
    <xf numFmtId="16" fontId="1" fillId="0" borderId="0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A42" sqref="A42"/>
    </sheetView>
  </sheetViews>
  <sheetFormatPr defaultRowHeight="15"/>
  <cols>
    <col min="2" max="2" width="13.28515625" customWidth="1"/>
    <col min="3" max="3" width="12.7109375" customWidth="1"/>
    <col min="4" max="4" width="10.85546875" customWidth="1"/>
    <col min="5" max="5" width="8.7109375" customWidth="1"/>
  </cols>
  <sheetData>
    <row r="1" spans="1:8">
      <c r="A1" t="s">
        <v>33</v>
      </c>
    </row>
    <row r="2" spans="1:8">
      <c r="A2" t="s">
        <v>32</v>
      </c>
    </row>
    <row r="3" spans="1:8">
      <c r="A3" t="s">
        <v>34</v>
      </c>
    </row>
    <row r="4" spans="1:8" ht="12" customHeight="1" thickBot="1"/>
    <row r="5" spans="1:8" ht="48" customHeight="1" thickBot="1">
      <c r="A5" s="1" t="s">
        <v>0</v>
      </c>
      <c r="B5" s="1" t="s">
        <v>1</v>
      </c>
      <c r="C5" s="2" t="s">
        <v>2</v>
      </c>
      <c r="D5" s="2" t="s">
        <v>3</v>
      </c>
      <c r="E5" s="2" t="s">
        <v>4</v>
      </c>
      <c r="F5" s="3">
        <v>300</v>
      </c>
      <c r="G5" s="4" t="s">
        <v>5</v>
      </c>
      <c r="H5" s="5" t="s">
        <v>6</v>
      </c>
    </row>
    <row r="6" spans="1:8" ht="15.75" thickBot="1">
      <c r="A6" s="6"/>
      <c r="B6" s="7"/>
      <c r="C6" s="8">
        <v>2009</v>
      </c>
      <c r="D6" s="9"/>
      <c r="E6" s="10"/>
      <c r="F6" s="9"/>
      <c r="G6" s="9"/>
      <c r="H6" s="11"/>
    </row>
    <row r="7" spans="1:8" ht="15.75" thickBot="1">
      <c r="A7" s="23" t="s">
        <v>19</v>
      </c>
      <c r="B7" s="13">
        <v>1115.44</v>
      </c>
      <c r="C7" s="24" t="s">
        <v>20</v>
      </c>
      <c r="D7" s="9">
        <f t="shared" ref="D7:D11" si="0">B7</f>
        <v>1115.44</v>
      </c>
      <c r="E7" s="9">
        <v>0.08</v>
      </c>
      <c r="F7" s="25">
        <v>300</v>
      </c>
      <c r="G7" s="9">
        <v>30</v>
      </c>
      <c r="H7" s="16">
        <f t="shared" ref="H7:H11" si="1">D7*E7/F7*G7</f>
        <v>8.9235200000000017</v>
      </c>
    </row>
    <row r="8" spans="1:8" ht="15.75" thickBot="1">
      <c r="A8" s="23" t="s">
        <v>21</v>
      </c>
      <c r="B8" s="13">
        <f>D7+1115.44</f>
        <v>2230.88</v>
      </c>
      <c r="C8" s="27" t="s">
        <v>22</v>
      </c>
      <c r="D8" s="9">
        <f t="shared" si="0"/>
        <v>2230.88</v>
      </c>
      <c r="E8" s="9">
        <v>0.08</v>
      </c>
      <c r="F8" s="25">
        <v>300</v>
      </c>
      <c r="G8" s="9">
        <v>30</v>
      </c>
      <c r="H8" s="16">
        <f t="shared" si="1"/>
        <v>17.847040000000003</v>
      </c>
    </row>
    <row r="9" spans="1:8" ht="15.75" thickBot="1">
      <c r="A9" s="12" t="s">
        <v>23</v>
      </c>
      <c r="B9" s="13">
        <f>D8+2600.29</f>
        <v>4831.17</v>
      </c>
      <c r="C9" s="13" t="s">
        <v>24</v>
      </c>
      <c r="D9" s="9">
        <f t="shared" si="0"/>
        <v>4831.17</v>
      </c>
      <c r="E9" s="9">
        <v>0.08</v>
      </c>
      <c r="F9" s="28">
        <v>300</v>
      </c>
      <c r="G9" s="15">
        <v>30</v>
      </c>
      <c r="H9" s="22">
        <f t="shared" si="1"/>
        <v>38.649360000000001</v>
      </c>
    </row>
    <row r="10" spans="1:8" ht="15.75" thickBot="1">
      <c r="A10" s="6" t="s">
        <v>25</v>
      </c>
      <c r="B10" s="13">
        <f>D9+2803.01</f>
        <v>7634.18</v>
      </c>
      <c r="C10" s="29" t="s">
        <v>26</v>
      </c>
      <c r="D10" s="9">
        <f t="shared" si="0"/>
        <v>7634.18</v>
      </c>
      <c r="E10" s="9">
        <v>0.08</v>
      </c>
      <c r="F10" s="10">
        <v>300</v>
      </c>
      <c r="G10" s="30">
        <v>30</v>
      </c>
      <c r="H10" s="11">
        <f t="shared" si="1"/>
        <v>61.073440000000005</v>
      </c>
    </row>
    <row r="11" spans="1:8" ht="15.75" thickBot="1">
      <c r="A11" s="12" t="s">
        <v>27</v>
      </c>
      <c r="B11" s="13">
        <f>D10+2803.01</f>
        <v>10437.19</v>
      </c>
      <c r="C11" s="13" t="s">
        <v>28</v>
      </c>
      <c r="D11" s="15">
        <f t="shared" si="0"/>
        <v>10437.19</v>
      </c>
      <c r="E11" s="15">
        <v>0.08</v>
      </c>
      <c r="F11" s="28">
        <v>300</v>
      </c>
      <c r="G11" s="15">
        <v>30</v>
      </c>
      <c r="H11" s="22">
        <f t="shared" si="1"/>
        <v>83.497520000000009</v>
      </c>
    </row>
    <row r="12" spans="1:8" ht="9.75" customHeight="1" thickBot="1"/>
    <row r="13" spans="1:8" ht="15.75" thickBot="1">
      <c r="C13" s="3">
        <v>2010</v>
      </c>
    </row>
    <row r="14" spans="1:8" ht="15.75" thickBot="1">
      <c r="A14" s="17" t="s">
        <v>29</v>
      </c>
      <c r="B14" s="24">
        <f>D11+3403.98</f>
        <v>13841.17</v>
      </c>
      <c r="C14" s="18" t="s">
        <v>30</v>
      </c>
      <c r="D14" s="9">
        <f>B14</f>
        <v>13841.17</v>
      </c>
      <c r="E14" s="9">
        <v>0.08</v>
      </c>
      <c r="F14" s="14">
        <v>300</v>
      </c>
      <c r="G14" s="9">
        <v>30</v>
      </c>
      <c r="H14" s="16">
        <f t="shared" ref="H14:H25" si="2">D14*E14/F14*G14</f>
        <v>110.72936</v>
      </c>
    </row>
    <row r="15" spans="1:8" ht="15.75" thickBot="1">
      <c r="A15" s="19" t="s">
        <v>7</v>
      </c>
      <c r="B15" s="13">
        <f>D14+3403.98</f>
        <v>17245.150000000001</v>
      </c>
      <c r="C15" s="20" t="s">
        <v>8</v>
      </c>
      <c r="D15" s="9">
        <f t="shared" ref="D15:D25" si="3">B15</f>
        <v>17245.150000000001</v>
      </c>
      <c r="E15" s="9">
        <v>0.08</v>
      </c>
      <c r="F15" s="21">
        <v>300</v>
      </c>
      <c r="G15" s="15">
        <v>30</v>
      </c>
      <c r="H15" s="22">
        <f t="shared" si="2"/>
        <v>137.96119999999999</v>
      </c>
    </row>
    <row r="16" spans="1:8" ht="15.75" thickBot="1">
      <c r="A16" s="23" t="s">
        <v>9</v>
      </c>
      <c r="B16" s="13">
        <f>D15+3403.98</f>
        <v>20649.13</v>
      </c>
      <c r="C16" s="24" t="s">
        <v>10</v>
      </c>
      <c r="D16" s="9">
        <f t="shared" si="3"/>
        <v>20649.13</v>
      </c>
      <c r="E16" s="9">
        <v>0.08</v>
      </c>
      <c r="F16" s="25">
        <v>300</v>
      </c>
      <c r="G16" s="9">
        <v>30</v>
      </c>
      <c r="H16" s="16">
        <f t="shared" si="2"/>
        <v>165.19304000000002</v>
      </c>
    </row>
    <row r="17" spans="1:8" ht="15.75" thickBot="1">
      <c r="A17" s="23" t="s">
        <v>11</v>
      </c>
      <c r="B17" s="13">
        <f>D16+3403.98</f>
        <v>24053.11</v>
      </c>
      <c r="C17" s="26" t="s">
        <v>12</v>
      </c>
      <c r="D17" s="9">
        <f t="shared" si="3"/>
        <v>24053.11</v>
      </c>
      <c r="E17" s="9">
        <v>0.08</v>
      </c>
      <c r="F17" s="25">
        <v>300</v>
      </c>
      <c r="G17" s="9">
        <v>30</v>
      </c>
      <c r="H17" s="16">
        <f t="shared" si="2"/>
        <v>192.42488</v>
      </c>
    </row>
    <row r="18" spans="1:8" ht="15.75" thickBot="1">
      <c r="A18" s="23" t="s">
        <v>13</v>
      </c>
      <c r="B18" s="13">
        <f>D17+2002.92</f>
        <v>26056.03</v>
      </c>
      <c r="C18" s="24" t="s">
        <v>14</v>
      </c>
      <c r="D18" s="9">
        <f t="shared" si="3"/>
        <v>26056.03</v>
      </c>
      <c r="E18" s="9">
        <v>0.08</v>
      </c>
      <c r="F18" s="25">
        <v>300</v>
      </c>
      <c r="G18" s="9">
        <v>30</v>
      </c>
      <c r="H18" s="16">
        <f t="shared" si="2"/>
        <v>208.44824</v>
      </c>
    </row>
    <row r="19" spans="1:8" ht="15.75" thickBot="1">
      <c r="A19" s="23" t="s">
        <v>15</v>
      </c>
      <c r="B19" s="13">
        <f>D18+1301.95</f>
        <v>27357.98</v>
      </c>
      <c r="C19" s="27" t="s">
        <v>16</v>
      </c>
      <c r="D19" s="9">
        <f t="shared" si="3"/>
        <v>27357.98</v>
      </c>
      <c r="E19" s="9">
        <v>0.08</v>
      </c>
      <c r="F19" s="25">
        <v>300</v>
      </c>
      <c r="G19" s="9">
        <v>30</v>
      </c>
      <c r="H19" s="16">
        <f t="shared" si="2"/>
        <v>218.86383999999998</v>
      </c>
    </row>
    <row r="20" spans="1:8" ht="15.75" thickBot="1">
      <c r="A20" s="12" t="s">
        <v>17</v>
      </c>
      <c r="B20" s="13">
        <f>D19+1301.95</f>
        <v>28659.93</v>
      </c>
      <c r="C20" s="13" t="s">
        <v>18</v>
      </c>
      <c r="D20" s="9">
        <f t="shared" si="3"/>
        <v>28659.93</v>
      </c>
      <c r="E20" s="9">
        <v>0.08</v>
      </c>
      <c r="F20" s="28">
        <v>300</v>
      </c>
      <c r="G20" s="15">
        <v>30</v>
      </c>
      <c r="H20" s="22">
        <f t="shared" si="2"/>
        <v>229.27944000000002</v>
      </c>
    </row>
    <row r="21" spans="1:8" ht="15.75" thickBot="1">
      <c r="A21" s="6" t="s">
        <v>19</v>
      </c>
      <c r="B21" s="13">
        <f>D20+1301.95</f>
        <v>29961.88</v>
      </c>
      <c r="C21" s="29" t="s">
        <v>20</v>
      </c>
      <c r="D21" s="9">
        <f t="shared" si="3"/>
        <v>29961.88</v>
      </c>
      <c r="E21" s="9">
        <v>0.08</v>
      </c>
      <c r="F21" s="10">
        <v>300</v>
      </c>
      <c r="G21" s="30">
        <v>30</v>
      </c>
      <c r="H21" s="11">
        <f t="shared" si="2"/>
        <v>239.69504000000001</v>
      </c>
    </row>
    <row r="22" spans="1:8" ht="15.75" thickBot="1">
      <c r="A22" s="23" t="s">
        <v>21</v>
      </c>
      <c r="B22" s="13">
        <f>D21+1301.95</f>
        <v>31263.83</v>
      </c>
      <c r="C22" s="24" t="s">
        <v>22</v>
      </c>
      <c r="D22" s="9">
        <f t="shared" si="3"/>
        <v>31263.83</v>
      </c>
      <c r="E22" s="9">
        <v>0.08</v>
      </c>
      <c r="F22" s="25">
        <v>300</v>
      </c>
      <c r="G22" s="9">
        <v>30</v>
      </c>
      <c r="H22" s="16">
        <f t="shared" si="2"/>
        <v>250.11064000000002</v>
      </c>
    </row>
    <row r="23" spans="1:8" ht="15.75" thickBot="1">
      <c r="A23" s="31" t="s">
        <v>23</v>
      </c>
      <c r="B23" s="13">
        <f>D22+3150.8</f>
        <v>34414.630000000005</v>
      </c>
      <c r="C23" s="13" t="s">
        <v>24</v>
      </c>
      <c r="D23" s="9">
        <f t="shared" si="3"/>
        <v>34414.630000000005</v>
      </c>
      <c r="E23" s="9">
        <v>0.08</v>
      </c>
      <c r="F23" s="28">
        <v>300</v>
      </c>
      <c r="G23" s="15">
        <v>30</v>
      </c>
      <c r="H23" s="22">
        <f t="shared" si="2"/>
        <v>275.31704000000008</v>
      </c>
    </row>
    <row r="24" spans="1:8" ht="15.75" thickBot="1">
      <c r="A24" s="31" t="s">
        <v>25</v>
      </c>
      <c r="B24" s="13">
        <f>D23+3403.98</f>
        <v>37818.610000000008</v>
      </c>
      <c r="C24" s="29" t="s">
        <v>26</v>
      </c>
      <c r="D24" s="9">
        <f t="shared" si="3"/>
        <v>37818.610000000008</v>
      </c>
      <c r="E24" s="9">
        <v>0.08</v>
      </c>
      <c r="F24" s="10">
        <v>300</v>
      </c>
      <c r="G24" s="30">
        <v>30</v>
      </c>
      <c r="H24" s="11">
        <f t="shared" si="2"/>
        <v>302.54888000000005</v>
      </c>
    </row>
    <row r="25" spans="1:8" ht="15.75" thickBot="1">
      <c r="A25" s="31" t="s">
        <v>27</v>
      </c>
      <c r="B25" s="13">
        <f>D24+3403.98</f>
        <v>41222.590000000011</v>
      </c>
      <c r="C25" s="13" t="s">
        <v>28</v>
      </c>
      <c r="D25" s="15">
        <f t="shared" si="3"/>
        <v>41222.590000000011</v>
      </c>
      <c r="E25" s="15">
        <v>0.08</v>
      </c>
      <c r="F25" s="28">
        <v>300</v>
      </c>
      <c r="G25" s="15">
        <v>30</v>
      </c>
      <c r="H25" s="22">
        <f t="shared" si="2"/>
        <v>329.78072000000009</v>
      </c>
    </row>
    <row r="26" spans="1:8" ht="15.75" thickBot="1"/>
    <row r="27" spans="1:8" ht="15.75" thickBot="1">
      <c r="C27" s="3">
        <v>2011</v>
      </c>
    </row>
    <row r="28" spans="1:8" ht="15.75" thickBot="1">
      <c r="A28" s="17" t="s">
        <v>29</v>
      </c>
      <c r="B28" s="24">
        <f>D25+3894.12</f>
        <v>45116.710000000014</v>
      </c>
      <c r="C28" s="18" t="s">
        <v>30</v>
      </c>
      <c r="D28" s="9">
        <f>B28</f>
        <v>45116.710000000014</v>
      </c>
      <c r="E28" s="9">
        <v>0.08</v>
      </c>
      <c r="F28" s="14">
        <v>300</v>
      </c>
      <c r="G28" s="9">
        <v>30</v>
      </c>
      <c r="H28" s="16">
        <f t="shared" ref="H28:H38" si="4">D28*E28/F28*G28</f>
        <v>360.93368000000009</v>
      </c>
    </row>
    <row r="29" spans="1:8" ht="15.75" thickBot="1">
      <c r="A29" s="19" t="s">
        <v>7</v>
      </c>
      <c r="B29" s="13">
        <f>D28+3894.12</f>
        <v>49010.830000000016</v>
      </c>
      <c r="C29" s="20" t="s">
        <v>8</v>
      </c>
      <c r="D29" s="15">
        <f t="shared" ref="D29:D38" si="5">B29</f>
        <v>49010.830000000016</v>
      </c>
      <c r="E29" s="9">
        <v>0.08</v>
      </c>
      <c r="F29" s="21">
        <v>300</v>
      </c>
      <c r="G29" s="9">
        <v>30</v>
      </c>
      <c r="H29" s="22">
        <f t="shared" si="4"/>
        <v>392.0866400000001</v>
      </c>
    </row>
    <row r="30" spans="1:8" ht="15.75" thickBot="1">
      <c r="A30" s="23" t="s">
        <v>9</v>
      </c>
      <c r="B30" s="13">
        <f>D29+3894.12</f>
        <v>52904.950000000019</v>
      </c>
      <c r="C30" s="24" t="s">
        <v>10</v>
      </c>
      <c r="D30" s="15">
        <f t="shared" si="5"/>
        <v>52904.950000000019</v>
      </c>
      <c r="E30" s="9">
        <v>0.08</v>
      </c>
      <c r="F30" s="21">
        <v>300</v>
      </c>
      <c r="G30" s="9">
        <v>30</v>
      </c>
      <c r="H30" s="22">
        <f t="shared" si="4"/>
        <v>423.23960000000017</v>
      </c>
    </row>
    <row r="31" spans="1:8" ht="15.75" thickBot="1">
      <c r="A31" s="23" t="s">
        <v>11</v>
      </c>
      <c r="B31" s="13">
        <f>D30+3894.12</f>
        <v>56799.070000000022</v>
      </c>
      <c r="C31" s="26" t="s">
        <v>12</v>
      </c>
      <c r="D31" s="15">
        <f t="shared" si="5"/>
        <v>56799.070000000022</v>
      </c>
      <c r="E31" s="9">
        <v>0.08</v>
      </c>
      <c r="F31" s="21">
        <v>300</v>
      </c>
      <c r="G31" s="9">
        <v>30</v>
      </c>
      <c r="H31" s="22">
        <f t="shared" si="4"/>
        <v>454.39256000000012</v>
      </c>
    </row>
    <row r="32" spans="1:8" ht="15.75" thickBot="1">
      <c r="A32" s="23" t="s">
        <v>13</v>
      </c>
      <c r="B32" s="13">
        <f>D31+2250.7</f>
        <v>59049.770000000019</v>
      </c>
      <c r="C32" s="24" t="s">
        <v>14</v>
      </c>
      <c r="D32" s="15">
        <f t="shared" si="5"/>
        <v>59049.770000000019</v>
      </c>
      <c r="E32" s="9">
        <v>0.08</v>
      </c>
      <c r="F32" s="21">
        <v>300</v>
      </c>
      <c r="G32" s="9">
        <v>30</v>
      </c>
      <c r="H32" s="22">
        <f t="shared" si="4"/>
        <v>472.39816000000019</v>
      </c>
    </row>
    <row r="33" spans="1:8" ht="15.75" thickBot="1">
      <c r="A33" s="23" t="s">
        <v>15</v>
      </c>
      <c r="B33" s="13">
        <f>D32+1969.59</f>
        <v>61019.360000000015</v>
      </c>
      <c r="C33" s="27" t="s">
        <v>16</v>
      </c>
      <c r="D33" s="15">
        <f t="shared" si="5"/>
        <v>61019.360000000015</v>
      </c>
      <c r="E33" s="9">
        <v>0.08</v>
      </c>
      <c r="F33" s="21">
        <v>300</v>
      </c>
      <c r="G33" s="9">
        <v>30</v>
      </c>
      <c r="H33" s="22">
        <f t="shared" si="4"/>
        <v>488.15488000000011</v>
      </c>
    </row>
    <row r="34" spans="1:8" ht="15.75" thickBot="1">
      <c r="A34" s="12" t="s">
        <v>17</v>
      </c>
      <c r="B34" s="13">
        <f>D33+1969.59</f>
        <v>62988.950000000012</v>
      </c>
      <c r="C34" s="13" t="s">
        <v>18</v>
      </c>
      <c r="D34" s="15">
        <f t="shared" si="5"/>
        <v>62988.950000000012</v>
      </c>
      <c r="E34" s="9">
        <v>0.08</v>
      </c>
      <c r="F34" s="21">
        <v>300</v>
      </c>
      <c r="G34" s="9">
        <v>30</v>
      </c>
      <c r="H34" s="22">
        <f t="shared" si="4"/>
        <v>503.91160000000013</v>
      </c>
    </row>
    <row r="35" spans="1:8" ht="15.75" thickBot="1">
      <c r="A35" s="6" t="s">
        <v>19</v>
      </c>
      <c r="B35" s="13">
        <f>D34+1969.59</f>
        <v>64958.540000000008</v>
      </c>
      <c r="C35" s="29" t="s">
        <v>20</v>
      </c>
      <c r="D35" s="15">
        <f t="shared" si="5"/>
        <v>64958.540000000008</v>
      </c>
      <c r="E35" s="9">
        <v>0.08</v>
      </c>
      <c r="F35" s="21">
        <v>300</v>
      </c>
      <c r="G35" s="9">
        <v>30</v>
      </c>
      <c r="H35" s="22">
        <f t="shared" si="4"/>
        <v>519.66832000000011</v>
      </c>
    </row>
    <row r="36" spans="1:8" ht="15.75" thickBot="1">
      <c r="A36" s="23" t="s">
        <v>21</v>
      </c>
      <c r="B36" s="13">
        <f>D35+1969.59</f>
        <v>66928.13</v>
      </c>
      <c r="C36" s="24" t="s">
        <v>22</v>
      </c>
      <c r="D36" s="15">
        <f t="shared" si="5"/>
        <v>66928.13</v>
      </c>
      <c r="E36" s="9">
        <v>0.08</v>
      </c>
      <c r="F36" s="21">
        <v>300</v>
      </c>
      <c r="G36" s="9">
        <v>30</v>
      </c>
      <c r="H36" s="22">
        <f t="shared" si="4"/>
        <v>535.42504000000008</v>
      </c>
    </row>
    <row r="37" spans="1:8" ht="15.75" thickBot="1">
      <c r="A37" s="31" t="s">
        <v>23</v>
      </c>
      <c r="B37" s="13">
        <f>D36+4137.39</f>
        <v>71065.52</v>
      </c>
      <c r="C37" s="13" t="s">
        <v>24</v>
      </c>
      <c r="D37" s="15">
        <f t="shared" si="5"/>
        <v>71065.52</v>
      </c>
      <c r="E37" s="9">
        <v>0.08</v>
      </c>
      <c r="F37" s="21">
        <v>300</v>
      </c>
      <c r="G37" s="9">
        <v>30</v>
      </c>
      <c r="H37" s="22">
        <f t="shared" si="4"/>
        <v>568.52416000000005</v>
      </c>
    </row>
    <row r="38" spans="1:8" ht="15.75" thickBot="1">
      <c r="A38" s="31" t="s">
        <v>25</v>
      </c>
      <c r="B38" s="13">
        <f>D37+4434.72</f>
        <v>75500.240000000005</v>
      </c>
      <c r="C38" s="26" t="s">
        <v>26</v>
      </c>
      <c r="D38" s="15">
        <f t="shared" si="5"/>
        <v>75500.240000000005</v>
      </c>
      <c r="E38" s="9">
        <v>0.08</v>
      </c>
      <c r="F38" s="21">
        <v>300</v>
      </c>
      <c r="G38" s="15">
        <v>30</v>
      </c>
      <c r="H38" s="22">
        <f t="shared" si="4"/>
        <v>604.00192000000004</v>
      </c>
    </row>
    <row r="39" spans="1:8" ht="15.75" thickBot="1">
      <c r="A39" s="31" t="s">
        <v>27</v>
      </c>
      <c r="B39" s="13">
        <f>D38+4434.72</f>
        <v>79934.960000000006</v>
      </c>
      <c r="C39" s="26" t="s">
        <v>28</v>
      </c>
      <c r="D39" s="15">
        <f t="shared" ref="D39" si="6">B39</f>
        <v>79934.960000000006</v>
      </c>
      <c r="E39" s="15">
        <v>0.08</v>
      </c>
      <c r="F39" s="21">
        <v>300</v>
      </c>
      <c r="G39" s="15">
        <v>210</v>
      </c>
      <c r="H39" s="22">
        <f t="shared" ref="H39" si="7">D39*E39/F39*G39</f>
        <v>4476.3577600000008</v>
      </c>
    </row>
    <row r="40" spans="1:8" ht="15.75" thickBot="1">
      <c r="A40" s="33"/>
      <c r="B40" s="7"/>
      <c r="C40" s="34"/>
      <c r="D40" s="10"/>
      <c r="E40" s="10"/>
      <c r="F40" s="10"/>
      <c r="G40" s="15"/>
      <c r="H40" s="22"/>
    </row>
    <row r="41" spans="1:8" ht="15.75" thickBot="1">
      <c r="G41" s="15" t="s">
        <v>31</v>
      </c>
      <c r="H41" s="32">
        <f>SUM(H7:H39)</f>
        <v>12669.437520000001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днс</dc:creator>
  <cp:lastModifiedBy>PastuhovDA</cp:lastModifiedBy>
  <cp:lastPrinted>2012-04-13T04:15:12Z</cp:lastPrinted>
  <dcterms:created xsi:type="dcterms:W3CDTF">2012-01-19T09:07:16Z</dcterms:created>
  <dcterms:modified xsi:type="dcterms:W3CDTF">2015-10-01T08:54:36Z</dcterms:modified>
</cp:coreProperties>
</file>