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85" windowWidth="14805" windowHeight="7530"/>
  </bookViews>
  <sheets>
    <sheet name="общий" sheetId="2" r:id="rId1"/>
  </sheets>
  <calcPr calcId="144525"/>
</workbook>
</file>

<file path=xl/calcChain.xml><?xml version="1.0" encoding="utf-8"?>
<calcChain xmlns="http://schemas.openxmlformats.org/spreadsheetml/2006/main">
  <c r="K64" i="2" l="1"/>
  <c r="F64" i="2" l="1"/>
  <c r="G51" i="2" l="1"/>
  <c r="G53" i="2" s="1"/>
  <c r="C63" i="2"/>
  <c r="AC26" i="2"/>
  <c r="S22" i="2" l="1"/>
  <c r="S25" i="2" s="1"/>
  <c r="T22" i="2"/>
  <c r="T25" i="2" s="1"/>
  <c r="U22" i="2"/>
  <c r="U25" i="2" s="1"/>
  <c r="V22" i="2"/>
  <c r="V25" i="2" s="1"/>
  <c r="W22" i="2"/>
  <c r="W25" i="2" s="1"/>
  <c r="X22" i="2"/>
  <c r="X25" i="2" s="1"/>
  <c r="Y22" i="2"/>
  <c r="Y25" i="2" s="1"/>
  <c r="Z22" i="2"/>
  <c r="Z25" i="2" s="1"/>
  <c r="AC10" i="2" l="1"/>
  <c r="M22" i="2" l="1"/>
  <c r="C22" i="2" l="1"/>
  <c r="D22" i="2"/>
  <c r="E22" i="2"/>
  <c r="F22" i="2"/>
  <c r="G22" i="2"/>
  <c r="H22" i="2"/>
  <c r="I22" i="2"/>
  <c r="J22" i="2"/>
  <c r="K22" i="2"/>
  <c r="L22" i="2"/>
  <c r="L25" i="2" s="1"/>
  <c r="N22" i="2"/>
  <c r="N25" i="2" s="1"/>
  <c r="O22" i="2"/>
  <c r="P22" i="2"/>
  <c r="Q22" i="2"/>
  <c r="R22" i="2"/>
  <c r="B22" i="2"/>
  <c r="AC22" i="2" l="1"/>
  <c r="F25" i="2"/>
  <c r="G25" i="2"/>
  <c r="H25" i="2"/>
  <c r="D25" i="2" l="1"/>
  <c r="E25" i="2"/>
  <c r="I25" i="2"/>
  <c r="J25" i="2"/>
  <c r="K25" i="2"/>
  <c r="M25" i="2"/>
  <c r="O25" i="2"/>
  <c r="P25" i="2"/>
  <c r="Q25" i="2"/>
  <c r="R25" i="2"/>
  <c r="B25" i="2"/>
  <c r="C25" i="2"/>
  <c r="B27" i="2" l="1"/>
  <c r="C9" i="2" s="1"/>
  <c r="C27" i="2" s="1"/>
  <c r="D9" i="2" s="1"/>
  <c r="D27" i="2" s="1"/>
  <c r="E9" i="2" s="1"/>
  <c r="E27" i="2" s="1"/>
  <c r="F9" i="2" s="1"/>
  <c r="F27" i="2" s="1"/>
  <c r="G9" i="2" s="1"/>
  <c r="G27" i="2" s="1"/>
  <c r="H9" i="2" s="1"/>
  <c r="H27" i="2" s="1"/>
  <c r="I9" i="2" s="1"/>
  <c r="I27" i="2" s="1"/>
  <c r="J9" i="2" s="1"/>
  <c r="J27" i="2" s="1"/>
  <c r="K9" i="2" s="1"/>
  <c r="K27" i="2" s="1"/>
  <c r="L9" i="2" s="1"/>
  <c r="L27" i="2" s="1"/>
  <c r="M9" i="2" s="1"/>
  <c r="M27" i="2" s="1"/>
  <c r="N9" i="2" s="1"/>
  <c r="N27" i="2" s="1"/>
  <c r="O9" i="2" s="1"/>
  <c r="O27" i="2" s="1"/>
  <c r="P9" i="2" s="1"/>
  <c r="P27" i="2" s="1"/>
  <c r="Q9" i="2" s="1"/>
  <c r="Q27" i="2" s="1"/>
  <c r="R9" i="2" s="1"/>
  <c r="R27" i="2" s="1"/>
  <c r="S9" i="2" s="1"/>
  <c r="S27" i="2" s="1"/>
  <c r="T9" i="2" s="1"/>
  <c r="AC25" i="2"/>
  <c r="T27" i="2" l="1"/>
  <c r="U9" i="2" s="1"/>
  <c r="U27" i="2" s="1"/>
  <c r="V9" i="2" s="1"/>
  <c r="V27" i="2" s="1"/>
  <c r="W9" i="2" s="1"/>
  <c r="W27" i="2" s="1"/>
  <c r="X9" i="2" s="1"/>
  <c r="X27" i="2" s="1"/>
  <c r="Y9" i="2" s="1"/>
  <c r="Y27" i="2" s="1"/>
  <c r="Z9" i="2" s="1"/>
  <c r="Z27" i="2" s="1"/>
</calcChain>
</file>

<file path=xl/sharedStrings.xml><?xml version="1.0" encoding="utf-8"?>
<sst xmlns="http://schemas.openxmlformats.org/spreadsheetml/2006/main" count="46" uniqueCount="43">
  <si>
    <t>Адрес</t>
  </si>
  <si>
    <t>ул. Городецкая, д. 22</t>
  </si>
  <si>
    <t>Объект</t>
  </si>
  <si>
    <t>Общая площадь</t>
  </si>
  <si>
    <t>58,3 кв.м</t>
  </si>
  <si>
    <t>Собственник</t>
  </si>
  <si>
    <t>Итого</t>
  </si>
  <si>
    <t>Количество зарегистрированных</t>
  </si>
  <si>
    <t>Количество проживающих</t>
  </si>
  <si>
    <t>Долг(+)/переплата(-) на начало периода</t>
  </si>
  <si>
    <t>Капитальный ремонт</t>
  </si>
  <si>
    <t>Отопление</t>
  </si>
  <si>
    <t>Горячая вода</t>
  </si>
  <si>
    <t>Холодная вода</t>
  </si>
  <si>
    <t>Водоотведение</t>
  </si>
  <si>
    <t>Электроэнергия</t>
  </si>
  <si>
    <t>Газоснабжение</t>
  </si>
  <si>
    <t>Итого начислено по тарифам</t>
  </si>
  <si>
    <t>Итого начислено льгот</t>
  </si>
  <si>
    <t>Перерасчет</t>
  </si>
  <si>
    <t>Итого начислено к оплате</t>
  </si>
  <si>
    <t>Оплата за период</t>
  </si>
  <si>
    <t>Долг(+)/переплата(-) на конец периода</t>
  </si>
  <si>
    <t>ОДН холодная вода</t>
  </si>
  <si>
    <t>Сумма 113771,74 руб. (учтена оплата от 05.09.2016г - 2300,51 руб.)  состоит из:</t>
  </si>
  <si>
    <t>87370,47 - долг по исполнительным листам</t>
  </si>
  <si>
    <t xml:space="preserve"> 26401,27 руб. - долг по квартплате с 01.10.2015 по 30.09.2016г.</t>
  </si>
  <si>
    <t>последняя оплата 5000 руб.00 коп от 05.10.2016г</t>
  </si>
  <si>
    <t>82370,47 - долг по исполнительным листам</t>
  </si>
  <si>
    <t>31078,89 руб. - долг по квартплате с 01.10.2015 по 31.10.2016г.</t>
  </si>
  <si>
    <t>ОДН эл. Энергия</t>
  </si>
  <si>
    <t>Содержание жилого помещения</t>
  </si>
  <si>
    <t xml:space="preserve">в т.ч. Комм. Ресурс СОИ холодная вода </t>
  </si>
  <si>
    <t>в т.ч. Комм. ресурс СОИ эл.энергия</t>
  </si>
  <si>
    <t>НАЧИСЛЕНО</t>
  </si>
  <si>
    <t>ОПЛАТА</t>
  </si>
  <si>
    <t>долг по суду</t>
  </si>
  <si>
    <t>переплата по суду</t>
  </si>
  <si>
    <t>КАП. РЕМОНТ</t>
  </si>
  <si>
    <t>ОПЛАТА за КУ</t>
  </si>
  <si>
    <t>по состоянию на 01.12.2017</t>
  </si>
  <si>
    <t>жилое помещение (квартира) № ***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</si>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</sst>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7" fontId="1" fillId="0" borderId="2" xfId="0" applyNumberFormat="1" applyFont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1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1" xfId="0" applyBorder="1"/>
    <xf numFmtId="0" fontId="0" fillId="0" borderId="2" xfId="0" applyBorder="1"/>
    <xf numFmtId="2" fontId="0" fillId="0" borderId="0" xfId="0" applyNumberFormat="1"/>
    <xf numFmtId="2" fontId="0" fillId="2" borderId="0" xfId="0" applyNumberFormat="1" applyFill="1"/>
    <xf numFmtId="4" fontId="0" fillId="0" borderId="0" xfId="0" applyNumberFormat="1"/>
    <xf numFmtId="0" fontId="0" fillId="0" borderId="0" xfId="0" applyFill="1" applyBorder="1" applyAlignment="1">
      <alignment horizontal="center"/>
    </xf>
    <xf numFmtId="17" fontId="0" fillId="0" borderId="1" xfId="0" applyNumberFormat="1" applyBorder="1"/>
    <xf numFmtId="17" fontId="0" fillId="0" borderId="7" xfId="0" applyNumberFormat="1" applyBorder="1"/>
    <xf numFmtId="17" fontId="0" fillId="0" borderId="8" xfId="0" applyNumberFormat="1" applyBorder="1"/>
    <xf numFmtId="17" fontId="0" fillId="0" borderId="2" xfId="0" applyNumberFormat="1" applyBorder="1"/>
    <xf numFmtId="0" fontId="0" fillId="0" borderId="2" xfId="0" applyFill="1" applyBorder="1"/>
    <xf numFmtId="4" fontId="0" fillId="2" borderId="2" xfId="0" applyNumberFormat="1" applyFill="1" applyBorder="1"/>
    <xf numFmtId="14" fontId="0" fillId="0" borderId="0" xfId="0" applyNumberFormat="1" applyFill="1" applyBorder="1"/>
    <xf numFmtId="0" fontId="0" fillId="2" borderId="2" xfId="0" applyFill="1" applyBorder="1"/>
    <xf numFmtId="14" fontId="0" fillId="0" borderId="0" xfId="0" applyNumberFormat="1" applyFill="1"/>
    <xf numFmtId="17" fontId="0" fillId="2" borderId="0" xfId="0" applyNumberFormat="1" applyFill="1"/>
    <xf numFmtId="0" fontId="0" fillId="2" borderId="0" xfId="0" applyFill="1" applyBorder="1"/>
    <xf numFmtId="14" fontId="0" fillId="2" borderId="0" xfId="0" applyNumberFormat="1" applyFill="1" applyBorder="1"/>
    <xf numFmtId="14" fontId="0" fillId="2" borderId="0" xfId="0" applyNumberFormat="1" applyFill="1"/>
    <xf numFmtId="0" fontId="0" fillId="0" borderId="0" xfId="0" applyAlignment="1">
      <alignment wrapText="1"/>
    </xf>
    <xf numFmtId="4" fontId="0" fillId="2" borderId="0" xfId="0" applyNumberFormat="1" applyFill="1"/>
    <xf numFmtId="4" fontId="0" fillId="2" borderId="0" xfId="0" applyNumberFormat="1" applyFill="1" applyBorder="1"/>
    <xf numFmtId="0" fontId="0" fillId="0" borderId="0" xfId="0" applyAlignment="1">
      <alignment horizontal="center"/>
    </xf>
    <xf numFmtId="17" fontId="0" fillId="0" borderId="0" xfId="0" applyNumberFormat="1" applyFill="1" applyBorder="1" applyAlignment="1">
      <alignment horizontal="center"/>
    </xf>
    <xf numFmtId="17" fontId="0" fillId="2" borderId="1" xfId="0" applyNumberFormat="1" applyFill="1" applyBorder="1" applyAlignment="1">
      <alignment horizontal="center"/>
    </xf>
    <xf numFmtId="17" fontId="0" fillId="2" borderId="8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"/>
  <sheetViews>
    <sheetView tabSelected="1" workbookViewId="0">
      <selection activeCell="G4" sqref="G4"/>
    </sheetView>
  </sheetViews>
  <sheetFormatPr defaultRowHeight="15" x14ac:dyDescent="0.25"/>
  <cols>
    <col min="1" max="1" width="25.7109375" customWidth="1"/>
    <col min="2" max="2" width="10.7109375" customWidth="1"/>
    <col min="3" max="3" width="9.7109375" bestFit="1" customWidth="1"/>
    <col min="5" max="6" width="10.140625" bestFit="1" customWidth="1"/>
    <col min="10" max="10" width="10.140625" bestFit="1" customWidth="1"/>
    <col min="29" max="29" width="10.42578125" customWidth="1"/>
  </cols>
  <sheetData>
    <row r="1" spans="1:29" x14ac:dyDescent="0.25">
      <c r="B1" t="s">
        <v>0</v>
      </c>
      <c r="E1" t="s">
        <v>1</v>
      </c>
    </row>
    <row r="2" spans="1:29" x14ac:dyDescent="0.25">
      <c r="B2" t="s">
        <v>2</v>
      </c>
      <c r="E2" t="s">
        <v>41</v>
      </c>
    </row>
    <row r="3" spans="1:29" x14ac:dyDescent="0.25">
      <c r="B3" t="s">
        <v>3</v>
      </c>
      <c r="E3" t="s">
        <v>4</v>
      </c>
    </row>
    <row r="4" spans="1:29" x14ac:dyDescent="0.25">
      <c r="B4" t="s">
        <v>5</v>
      </c>
      <c r="E4" t="s">
        <v>42</v>
      </c>
      <c r="F4" t="s">
        <v>42</v>
      </c>
      <c r="G4" t="s">
        <v>42</v>
      </c>
    </row>
    <row r="5" spans="1:29" x14ac:dyDescent="0.25">
      <c r="L5" t="s">
        <v>40</v>
      </c>
    </row>
    <row r="6" spans="1:29" x14ac:dyDescent="0.25">
      <c r="A6" t="s">
        <v>7</v>
      </c>
      <c r="B6" s="9">
        <v>4</v>
      </c>
      <c r="C6" s="9">
        <v>4</v>
      </c>
      <c r="D6" s="9">
        <v>4</v>
      </c>
      <c r="E6" s="9">
        <v>4</v>
      </c>
      <c r="F6" s="9">
        <v>4</v>
      </c>
      <c r="G6" s="9">
        <v>4</v>
      </c>
      <c r="H6" s="9">
        <v>4</v>
      </c>
      <c r="I6" s="9">
        <v>4</v>
      </c>
      <c r="J6" s="9">
        <v>4</v>
      </c>
      <c r="K6" s="9">
        <v>4</v>
      </c>
      <c r="L6" s="9">
        <v>4</v>
      </c>
      <c r="M6" s="9">
        <v>4</v>
      </c>
      <c r="N6" s="9">
        <v>4</v>
      </c>
      <c r="O6" s="9">
        <v>4</v>
      </c>
      <c r="P6" s="9">
        <v>4</v>
      </c>
      <c r="Q6" s="9">
        <v>4</v>
      </c>
      <c r="R6" s="9">
        <v>4</v>
      </c>
      <c r="S6" s="9">
        <v>4</v>
      </c>
      <c r="T6">
        <v>4</v>
      </c>
      <c r="U6">
        <v>4</v>
      </c>
      <c r="V6">
        <v>4</v>
      </c>
      <c r="W6">
        <v>4</v>
      </c>
      <c r="X6">
        <v>4</v>
      </c>
      <c r="Y6">
        <v>4</v>
      </c>
      <c r="Z6">
        <v>4</v>
      </c>
      <c r="AA6">
        <v>4</v>
      </c>
      <c r="AB6">
        <v>4</v>
      </c>
    </row>
    <row r="7" spans="1:29" ht="15.75" thickBot="1" x14ac:dyDescent="0.3">
      <c r="A7" t="s">
        <v>8</v>
      </c>
      <c r="B7" s="9">
        <v>4</v>
      </c>
      <c r="C7" s="9">
        <v>4</v>
      </c>
      <c r="D7" s="9">
        <v>4</v>
      </c>
      <c r="E7" s="9">
        <v>4</v>
      </c>
      <c r="F7" s="9">
        <v>4</v>
      </c>
      <c r="G7" s="9">
        <v>4</v>
      </c>
      <c r="H7" s="9">
        <v>4</v>
      </c>
      <c r="I7" s="9">
        <v>4</v>
      </c>
      <c r="J7" s="9">
        <v>4</v>
      </c>
      <c r="K7" s="9">
        <v>4</v>
      </c>
      <c r="L7" s="9">
        <v>4</v>
      </c>
      <c r="M7" s="9">
        <v>4</v>
      </c>
      <c r="N7" s="9">
        <v>4</v>
      </c>
      <c r="O7" s="9">
        <v>4</v>
      </c>
      <c r="P7" s="9">
        <v>4</v>
      </c>
      <c r="Q7" s="9">
        <v>4</v>
      </c>
      <c r="R7" s="9">
        <v>4</v>
      </c>
      <c r="S7" s="9">
        <v>4</v>
      </c>
      <c r="T7">
        <v>4</v>
      </c>
      <c r="U7">
        <v>4</v>
      </c>
      <c r="V7">
        <v>4</v>
      </c>
      <c r="W7">
        <v>4</v>
      </c>
      <c r="X7">
        <v>4</v>
      </c>
      <c r="Y7">
        <v>4</v>
      </c>
      <c r="Z7">
        <v>4</v>
      </c>
      <c r="AA7">
        <v>4</v>
      </c>
      <c r="AB7">
        <v>4</v>
      </c>
    </row>
    <row r="8" spans="1:29" ht="15.75" thickBot="1" x14ac:dyDescent="0.3">
      <c r="B8" s="7">
        <v>42278</v>
      </c>
      <c r="C8" s="7">
        <v>42309</v>
      </c>
      <c r="D8" s="7">
        <v>42339</v>
      </c>
      <c r="E8" s="7">
        <v>42370</v>
      </c>
      <c r="F8" s="7">
        <v>42401</v>
      </c>
      <c r="G8" s="7">
        <v>42430</v>
      </c>
      <c r="H8" s="7">
        <v>42461</v>
      </c>
      <c r="I8" s="7">
        <v>42491</v>
      </c>
      <c r="J8" s="7">
        <v>42522</v>
      </c>
      <c r="K8" s="7">
        <v>42552</v>
      </c>
      <c r="L8" s="7">
        <v>42583</v>
      </c>
      <c r="M8" s="7">
        <v>42614</v>
      </c>
      <c r="N8" s="7">
        <v>42644</v>
      </c>
      <c r="O8" s="7">
        <v>42675</v>
      </c>
      <c r="P8" s="7">
        <v>42705</v>
      </c>
      <c r="Q8" s="7">
        <v>42736</v>
      </c>
      <c r="R8" s="7">
        <v>42767</v>
      </c>
      <c r="S8" s="20">
        <v>42795</v>
      </c>
      <c r="T8" s="23">
        <v>42826</v>
      </c>
      <c r="U8" s="21">
        <v>42856</v>
      </c>
      <c r="V8" s="23">
        <v>42887</v>
      </c>
      <c r="W8" s="21">
        <v>42917</v>
      </c>
      <c r="X8" s="23">
        <v>42948</v>
      </c>
      <c r="Y8" s="21">
        <v>42979</v>
      </c>
      <c r="Z8" s="21">
        <v>43009</v>
      </c>
      <c r="AA8" s="23">
        <v>43040</v>
      </c>
      <c r="AB8" s="22">
        <v>43070</v>
      </c>
      <c r="AC8" s="1" t="s">
        <v>6</v>
      </c>
    </row>
    <row r="9" spans="1:29" ht="30.75" customHeight="1" thickBot="1" x14ac:dyDescent="0.3">
      <c r="A9" s="33" t="s">
        <v>9</v>
      </c>
      <c r="B9" s="14">
        <v>0</v>
      </c>
      <c r="C9" s="15">
        <f>B27</f>
        <v>3850.204925</v>
      </c>
      <c r="D9" s="15">
        <f t="shared" ref="D9:R9" si="0">C27</f>
        <v>6711.8998499999998</v>
      </c>
      <c r="E9" s="15">
        <f t="shared" si="0"/>
        <v>10554.444775</v>
      </c>
      <c r="F9" s="15">
        <f t="shared" si="0"/>
        <v>13427.514775</v>
      </c>
      <c r="G9" s="15">
        <f t="shared" si="0"/>
        <v>17727.884774999999</v>
      </c>
      <c r="H9" s="15">
        <f t="shared" si="0"/>
        <v>21593.404774999999</v>
      </c>
      <c r="I9" s="15">
        <f t="shared" si="0"/>
        <v>25685.924774999999</v>
      </c>
      <c r="J9" s="15">
        <f t="shared" si="0"/>
        <v>28108.894775000001</v>
      </c>
      <c r="K9" s="15">
        <f t="shared" si="0"/>
        <v>30344.554775000001</v>
      </c>
      <c r="L9" s="15">
        <f t="shared" si="0"/>
        <v>32587.724775000002</v>
      </c>
      <c r="M9" s="15">
        <f t="shared" si="0"/>
        <v>35774.724775000002</v>
      </c>
      <c r="N9" s="15">
        <f t="shared" si="0"/>
        <v>38946.314775000006</v>
      </c>
      <c r="O9" s="15">
        <f t="shared" si="0"/>
        <v>38274.794775000002</v>
      </c>
      <c r="P9" s="15">
        <f t="shared" si="0"/>
        <v>37679.434775000002</v>
      </c>
      <c r="Q9" s="15">
        <f t="shared" si="0"/>
        <v>42410.894775000001</v>
      </c>
      <c r="R9" s="15">
        <f t="shared" si="0"/>
        <v>42712.951775000001</v>
      </c>
      <c r="S9" s="15">
        <f t="shared" ref="S9" si="1">R27</f>
        <v>47273.462140105657</v>
      </c>
      <c r="T9" s="15">
        <f t="shared" ref="T9" si="2">S27</f>
        <v>48768.169586583215</v>
      </c>
      <c r="U9" s="15">
        <f t="shared" ref="U9" si="3">T27</f>
        <v>52632.444993023688</v>
      </c>
      <c r="V9" s="15">
        <f t="shared" ref="V9" si="4">U27</f>
        <v>56058.949600576518</v>
      </c>
      <c r="W9" s="15">
        <f t="shared" ref="W9" si="5">V27</f>
        <v>58380.240650576518</v>
      </c>
      <c r="X9" s="15">
        <f t="shared" ref="X9" si="6">W27</f>
        <v>60773.279910576515</v>
      </c>
      <c r="Y9" s="15">
        <f t="shared" ref="Y9" si="7">X27</f>
        <v>63057.230750576513</v>
      </c>
      <c r="Z9" s="15">
        <f t="shared" ref="Z9" si="8">Y27</f>
        <v>65174.639210189838</v>
      </c>
      <c r="AA9" s="15"/>
      <c r="AB9" s="15"/>
      <c r="AC9" s="15"/>
    </row>
    <row r="10" spans="1:29" ht="29.25" customHeight="1" x14ac:dyDescent="0.25">
      <c r="A10" s="3" t="s">
        <v>31</v>
      </c>
      <c r="B10" s="16">
        <v>1005.1</v>
      </c>
      <c r="C10" s="16">
        <v>1005.1</v>
      </c>
      <c r="D10" s="16">
        <v>1005.1</v>
      </c>
      <c r="E10" s="16">
        <v>1005.1</v>
      </c>
      <c r="F10" s="16">
        <v>1005.1</v>
      </c>
      <c r="G10" s="16">
        <v>1005.1</v>
      </c>
      <c r="H10" s="16">
        <v>1005.1</v>
      </c>
      <c r="I10" s="16">
        <v>1005.1</v>
      </c>
      <c r="J10" s="16">
        <v>1005.1</v>
      </c>
      <c r="K10" s="16">
        <v>1005.1</v>
      </c>
      <c r="L10" s="16">
        <v>1005.1</v>
      </c>
      <c r="M10" s="16">
        <v>1005.1</v>
      </c>
      <c r="N10" s="16">
        <v>1005.1</v>
      </c>
      <c r="O10" s="16">
        <v>1005.1</v>
      </c>
      <c r="P10" s="16">
        <v>1005.1</v>
      </c>
      <c r="Q10" s="16">
        <v>1005.1</v>
      </c>
      <c r="R10" s="16">
        <v>1005.1</v>
      </c>
      <c r="S10" s="16">
        <v>1005.1</v>
      </c>
      <c r="T10" s="16">
        <v>1005.1</v>
      </c>
      <c r="U10" s="16">
        <v>1005.1</v>
      </c>
      <c r="V10" s="16">
        <v>1005.1</v>
      </c>
      <c r="W10" s="16">
        <v>1005.1</v>
      </c>
      <c r="X10" s="16">
        <v>1005.1</v>
      </c>
      <c r="Y10" s="16">
        <v>1005.1</v>
      </c>
      <c r="Z10" s="16">
        <v>1005.1</v>
      </c>
      <c r="AA10" s="16"/>
      <c r="AB10" s="16"/>
      <c r="AC10" s="16">
        <f>SUM(B10:AB10)</f>
        <v>25127.499999999993</v>
      </c>
    </row>
    <row r="11" spans="1:29" x14ac:dyDescent="0.25">
      <c r="A11" s="3" t="s">
        <v>10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</row>
    <row r="12" spans="1:29" x14ac:dyDescent="0.25">
      <c r="A12" s="3" t="s">
        <v>11</v>
      </c>
      <c r="B12" s="16">
        <v>1706.461425</v>
      </c>
      <c r="C12" s="16">
        <v>1706.461425</v>
      </c>
      <c r="D12" s="16">
        <v>1706.461425</v>
      </c>
      <c r="E12" s="16">
        <v>1706.46</v>
      </c>
      <c r="F12" s="16">
        <v>1706.46</v>
      </c>
      <c r="G12" s="16">
        <v>1706.46</v>
      </c>
      <c r="H12" s="16">
        <v>1706.46</v>
      </c>
      <c r="I12" s="16">
        <v>1706.46</v>
      </c>
      <c r="J12" s="16">
        <v>0</v>
      </c>
      <c r="K12" s="16">
        <v>0</v>
      </c>
      <c r="L12" s="16">
        <v>0</v>
      </c>
      <c r="M12" s="16">
        <v>0</v>
      </c>
      <c r="N12" s="16">
        <v>1475.5</v>
      </c>
      <c r="O12" s="16">
        <v>1616.02</v>
      </c>
      <c r="P12" s="16">
        <v>1756.54</v>
      </c>
      <c r="Q12" s="16">
        <v>1798.7</v>
      </c>
      <c r="R12" s="16">
        <v>1854.9115151056544</v>
      </c>
      <c r="S12">
        <v>1334.9741964775542</v>
      </c>
      <c r="T12">
        <v>1349.0265564404758</v>
      </c>
      <c r="U12">
        <v>927.45575755282721</v>
      </c>
      <c r="V12">
        <v>0</v>
      </c>
      <c r="W12">
        <v>0</v>
      </c>
      <c r="X12">
        <v>0</v>
      </c>
      <c r="Y12">
        <v>146.54603961332552</v>
      </c>
      <c r="Z12">
        <v>981.85846540928094</v>
      </c>
      <c r="AC12" s="16"/>
    </row>
    <row r="13" spans="1:29" x14ac:dyDescent="0.25">
      <c r="A13" s="4" t="s">
        <v>12</v>
      </c>
      <c r="B13" s="16">
        <v>285.1275</v>
      </c>
      <c r="C13" s="16">
        <v>285.1275</v>
      </c>
      <c r="D13" s="16">
        <v>285.1275</v>
      </c>
      <c r="E13" s="16">
        <v>380.16</v>
      </c>
      <c r="F13" s="16">
        <v>475.2</v>
      </c>
      <c r="G13" s="16">
        <v>285.12</v>
      </c>
      <c r="H13" s="16">
        <v>380.16</v>
      </c>
      <c r="I13" s="16">
        <v>285.12</v>
      </c>
      <c r="J13" s="16">
        <v>285.12</v>
      </c>
      <c r="K13" s="16">
        <v>300.54000000000002</v>
      </c>
      <c r="L13" s="16">
        <v>1101.98</v>
      </c>
      <c r="M13" s="16">
        <v>1001.8</v>
      </c>
      <c r="N13" s="16">
        <v>601.08000000000004</v>
      </c>
      <c r="O13" s="16">
        <v>500.9</v>
      </c>
      <c r="P13" s="16">
        <v>500.9</v>
      </c>
      <c r="Q13" s="16">
        <v>500.9</v>
      </c>
      <c r="R13" s="16">
        <v>400.71120000000002</v>
      </c>
      <c r="S13">
        <v>200.35560000000001</v>
      </c>
      <c r="T13">
        <v>400.71120000000002</v>
      </c>
      <c r="U13">
        <v>400.71120000000002</v>
      </c>
      <c r="V13">
        <v>300.53340000000003</v>
      </c>
      <c r="W13">
        <v>313.46526</v>
      </c>
      <c r="X13">
        <v>208.97684000000001</v>
      </c>
      <c r="Y13">
        <v>104.48842</v>
      </c>
      <c r="Z13">
        <v>313.46526</v>
      </c>
      <c r="AC13" s="16"/>
    </row>
    <row r="14" spans="1:29" s="10" customFormat="1" x14ac:dyDescent="0.25">
      <c r="A14" s="11" t="s">
        <v>13</v>
      </c>
      <c r="B14" s="17">
        <v>50.16</v>
      </c>
      <c r="C14" s="17">
        <v>50.16</v>
      </c>
      <c r="D14" s="17">
        <v>50.16</v>
      </c>
      <c r="E14" s="17">
        <v>66.88</v>
      </c>
      <c r="F14" s="17">
        <v>83.6</v>
      </c>
      <c r="G14" s="17">
        <v>50.16</v>
      </c>
      <c r="H14" s="17">
        <v>66.88</v>
      </c>
      <c r="I14" s="17">
        <v>50.16</v>
      </c>
      <c r="J14" s="17">
        <v>50.16</v>
      </c>
      <c r="K14" s="17">
        <v>51.99</v>
      </c>
      <c r="L14" s="17">
        <v>103.98</v>
      </c>
      <c r="M14" s="17">
        <v>173.3</v>
      </c>
      <c r="N14" s="17">
        <v>158.99</v>
      </c>
      <c r="O14" s="17">
        <v>141.66</v>
      </c>
      <c r="P14" s="17">
        <v>86.65</v>
      </c>
      <c r="Q14" s="17">
        <v>86.65</v>
      </c>
      <c r="R14" s="17">
        <v>69.319999999999993</v>
      </c>
      <c r="S14" s="10">
        <v>34.659999999999997</v>
      </c>
      <c r="T14" s="10">
        <v>69.319999999999993</v>
      </c>
      <c r="U14" s="10">
        <v>69.319999999999993</v>
      </c>
      <c r="V14" s="10">
        <v>51.989999999999995</v>
      </c>
      <c r="W14" s="10">
        <v>54.269999999999996</v>
      </c>
      <c r="X14" s="10">
        <v>36.18</v>
      </c>
      <c r="Y14" s="10">
        <v>18.09</v>
      </c>
      <c r="Z14" s="10">
        <v>54.269999999999996</v>
      </c>
      <c r="AC14" s="17"/>
    </row>
    <row r="15" spans="1:29" x14ac:dyDescent="0.25">
      <c r="A15" s="4" t="s">
        <v>14</v>
      </c>
      <c r="B15" s="16">
        <v>92.94</v>
      </c>
      <c r="C15" s="16">
        <v>92.94</v>
      </c>
      <c r="D15" s="16">
        <v>92.94</v>
      </c>
      <c r="E15" s="16">
        <v>123.92</v>
      </c>
      <c r="F15" s="16">
        <v>154.9</v>
      </c>
      <c r="G15" s="16">
        <v>92.94</v>
      </c>
      <c r="H15" s="16">
        <v>123.92</v>
      </c>
      <c r="I15" s="16">
        <v>92.94</v>
      </c>
      <c r="J15" s="16">
        <v>92.94</v>
      </c>
      <c r="K15" s="16">
        <v>95.7</v>
      </c>
      <c r="L15" s="16">
        <v>271.14999999999998</v>
      </c>
      <c r="M15" s="16">
        <v>319</v>
      </c>
      <c r="N15" s="16">
        <v>191.4</v>
      </c>
      <c r="O15" s="16">
        <v>159.5</v>
      </c>
      <c r="P15" s="16">
        <v>159.5</v>
      </c>
      <c r="Q15" s="16">
        <v>159.5</v>
      </c>
      <c r="R15" s="16">
        <v>127.6</v>
      </c>
      <c r="S15">
        <v>63.8</v>
      </c>
      <c r="T15">
        <v>127.6</v>
      </c>
      <c r="U15">
        <v>127.6</v>
      </c>
      <c r="V15">
        <v>95.699999999999989</v>
      </c>
      <c r="W15">
        <v>99.78</v>
      </c>
      <c r="X15">
        <v>66.52</v>
      </c>
      <c r="Y15">
        <v>33.26</v>
      </c>
      <c r="Z15">
        <v>99.78</v>
      </c>
      <c r="AC15" s="16"/>
    </row>
    <row r="16" spans="1:29" s="10" customFormat="1" x14ac:dyDescent="0.25">
      <c r="A16" s="12" t="s">
        <v>15</v>
      </c>
      <c r="B16" s="17">
        <v>444.28000000000003</v>
      </c>
      <c r="C16" s="17">
        <v>455.77</v>
      </c>
      <c r="D16" s="17">
        <v>436.62</v>
      </c>
      <c r="E16" s="17">
        <v>865.58</v>
      </c>
      <c r="F16" s="17">
        <v>608.97</v>
      </c>
      <c r="G16" s="17">
        <v>459.6</v>
      </c>
      <c r="H16" s="17">
        <v>543.86</v>
      </c>
      <c r="I16" s="17">
        <v>517.04999999999995</v>
      </c>
      <c r="J16" s="17">
        <v>536.20000000000005</v>
      </c>
      <c r="K16" s="17">
        <v>518.4</v>
      </c>
      <c r="L16" s="17">
        <v>433.35</v>
      </c>
      <c r="M16" s="17">
        <v>400.95</v>
      </c>
      <c r="N16" s="17">
        <v>624.97</v>
      </c>
      <c r="O16" s="17">
        <v>710.02</v>
      </c>
      <c r="P16" s="17">
        <v>688.5</v>
      </c>
      <c r="Q16" s="17">
        <v>716.85</v>
      </c>
      <c r="R16" s="17">
        <v>583.19999999999993</v>
      </c>
      <c r="S16" s="10">
        <v>336.15</v>
      </c>
      <c r="T16" s="10">
        <v>392.84999999999997</v>
      </c>
      <c r="U16" s="10">
        <v>376.65</v>
      </c>
      <c r="V16" s="10">
        <v>348.3</v>
      </c>
      <c r="W16" s="10">
        <v>378.25</v>
      </c>
      <c r="X16" s="10">
        <v>425</v>
      </c>
      <c r="Y16" s="10">
        <v>267.75</v>
      </c>
      <c r="Z16" s="10">
        <v>399.5</v>
      </c>
      <c r="AC16" s="17"/>
    </row>
    <row r="17" spans="1:29" x14ac:dyDescent="0.25">
      <c r="A17" s="3" t="s">
        <v>16</v>
      </c>
      <c r="B17" s="16">
        <v>266.13600000000002</v>
      </c>
      <c r="C17" s="16">
        <v>266.13600000000002</v>
      </c>
      <c r="D17" s="16">
        <v>266.13600000000002</v>
      </c>
      <c r="E17" s="16">
        <v>266.14</v>
      </c>
      <c r="F17" s="16">
        <v>266.14</v>
      </c>
      <c r="G17" s="16">
        <v>266.14</v>
      </c>
      <c r="H17" s="16">
        <v>266.14</v>
      </c>
      <c r="I17" s="16">
        <v>266.14</v>
      </c>
      <c r="J17" s="16">
        <v>266.14</v>
      </c>
      <c r="K17" s="16">
        <v>271.44</v>
      </c>
      <c r="L17" s="16">
        <v>271.44</v>
      </c>
      <c r="M17" s="16">
        <v>271.44</v>
      </c>
      <c r="N17" s="16">
        <v>271.44</v>
      </c>
      <c r="O17" s="16">
        <v>271.44</v>
      </c>
      <c r="P17" s="16">
        <v>271.44</v>
      </c>
      <c r="Q17" s="16">
        <v>271.44</v>
      </c>
      <c r="R17" s="16">
        <v>271.44</v>
      </c>
      <c r="S17">
        <v>271.44</v>
      </c>
      <c r="T17">
        <v>271.44</v>
      </c>
      <c r="U17">
        <v>271.44</v>
      </c>
      <c r="V17">
        <v>271.44</v>
      </c>
      <c r="W17">
        <v>281.94399999999996</v>
      </c>
      <c r="X17">
        <v>281.94399999999996</v>
      </c>
      <c r="Y17">
        <v>281.94399999999996</v>
      </c>
      <c r="Z17">
        <v>281.94399999999996</v>
      </c>
      <c r="AC17" s="16"/>
    </row>
    <row r="18" spans="1:29" x14ac:dyDescent="0.25">
      <c r="A18" s="3" t="s">
        <v>23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>
        <v>55.01</v>
      </c>
      <c r="Q18" s="16"/>
      <c r="R18" s="16"/>
      <c r="AC18" s="16"/>
    </row>
    <row r="19" spans="1:29" x14ac:dyDescent="0.25">
      <c r="A19" s="3" t="s">
        <v>30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>
        <v>207.82</v>
      </c>
      <c r="Q19" s="16"/>
      <c r="R19" s="16"/>
      <c r="AC19" s="16"/>
    </row>
    <row r="20" spans="1:29" ht="30" customHeight="1" x14ac:dyDescent="0.25">
      <c r="A20" s="3" t="s">
        <v>32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>
        <v>55.02</v>
      </c>
      <c r="R20" s="16">
        <v>40.409999999999997</v>
      </c>
      <c r="S20" s="16">
        <v>40.409999999999997</v>
      </c>
      <c r="T20" s="16">
        <v>40.409999999999997</v>
      </c>
      <c r="U20" s="16">
        <v>40.409999999999997</v>
      </c>
      <c r="V20" s="16">
        <v>40.409999999999997</v>
      </c>
      <c r="W20" s="16">
        <v>42.15</v>
      </c>
      <c r="X20" s="16">
        <v>42.15</v>
      </c>
      <c r="Y20" s="16">
        <v>42.15</v>
      </c>
      <c r="Z20" s="16">
        <v>42.15</v>
      </c>
      <c r="AC20" s="16"/>
    </row>
    <row r="21" spans="1:29" ht="30.75" customHeight="1" thickBot="1" x14ac:dyDescent="0.3">
      <c r="A21" s="3" t="s">
        <v>33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>
        <v>207.89699999999999</v>
      </c>
      <c r="R21" s="16">
        <v>207.81764999999996</v>
      </c>
      <c r="S21" s="16">
        <v>207.81764999999996</v>
      </c>
      <c r="T21" s="16">
        <v>207.81764999999996</v>
      </c>
      <c r="U21" s="16">
        <v>207.81764999999996</v>
      </c>
      <c r="V21" s="16">
        <v>207.81764999999996</v>
      </c>
      <c r="W21" s="16">
        <v>218.08</v>
      </c>
      <c r="X21" s="16">
        <v>218.08</v>
      </c>
      <c r="Y21" s="16">
        <v>218.08</v>
      </c>
      <c r="Z21" s="16">
        <v>218.08</v>
      </c>
      <c r="AC21" s="16"/>
    </row>
    <row r="22" spans="1:29" ht="15.75" thickTop="1" x14ac:dyDescent="0.25">
      <c r="A22" s="5" t="s">
        <v>17</v>
      </c>
      <c r="B22" s="16">
        <f>SUM(B10:B21)</f>
        <v>3850.204925</v>
      </c>
      <c r="C22" s="16">
        <f t="shared" ref="C22:Z22" si="9">SUM(C10:C21)</f>
        <v>3861.6949249999998</v>
      </c>
      <c r="D22" s="16">
        <f t="shared" si="9"/>
        <v>3842.5449249999997</v>
      </c>
      <c r="E22" s="16">
        <f t="shared" si="9"/>
        <v>4414.2400000000007</v>
      </c>
      <c r="F22" s="16">
        <f t="shared" si="9"/>
        <v>4300.37</v>
      </c>
      <c r="G22" s="16">
        <f t="shared" si="9"/>
        <v>3865.5199999999995</v>
      </c>
      <c r="H22" s="16">
        <f t="shared" si="9"/>
        <v>4092.52</v>
      </c>
      <c r="I22" s="16">
        <f t="shared" ref="I22:Q22" si="10">SUM(I10:I21)</f>
        <v>3922.97</v>
      </c>
      <c r="J22" s="16">
        <f t="shared" si="10"/>
        <v>2235.6600000000003</v>
      </c>
      <c r="K22" s="16">
        <f t="shared" si="10"/>
        <v>2243.17</v>
      </c>
      <c r="L22" s="16">
        <f t="shared" si="10"/>
        <v>3187</v>
      </c>
      <c r="M22" s="16">
        <f t="shared" si="10"/>
        <v>3171.59</v>
      </c>
      <c r="N22" s="16">
        <f t="shared" si="10"/>
        <v>4328.4799999999996</v>
      </c>
      <c r="O22" s="16">
        <f t="shared" si="10"/>
        <v>4404.6399999999994</v>
      </c>
      <c r="P22" s="16">
        <f t="shared" si="10"/>
        <v>4731.46</v>
      </c>
      <c r="Q22" s="16">
        <f t="shared" si="10"/>
        <v>4802.0570000000007</v>
      </c>
      <c r="R22" s="16">
        <f t="shared" si="9"/>
        <v>4560.5103651056543</v>
      </c>
      <c r="S22" s="16">
        <f t="shared" si="9"/>
        <v>3494.7074464775542</v>
      </c>
      <c r="T22" s="16">
        <f t="shared" si="9"/>
        <v>3864.2754064404758</v>
      </c>
      <c r="U22" s="16">
        <f t="shared" si="9"/>
        <v>3426.5046075528276</v>
      </c>
      <c r="V22" s="16">
        <f t="shared" si="9"/>
        <v>2321.2910499999998</v>
      </c>
      <c r="W22" s="16">
        <f t="shared" si="9"/>
        <v>2393.03926</v>
      </c>
      <c r="X22" s="16">
        <f t="shared" si="9"/>
        <v>2283.95084</v>
      </c>
      <c r="Y22" s="16">
        <f t="shared" si="9"/>
        <v>2117.4084596133252</v>
      </c>
      <c r="Z22" s="16">
        <f t="shared" si="9"/>
        <v>3396.1477254092811</v>
      </c>
      <c r="AA22" s="16"/>
      <c r="AB22" s="16"/>
      <c r="AC22" s="16">
        <f>SUM(B22:Z22)</f>
        <v>89111.956935599097</v>
      </c>
    </row>
    <row r="23" spans="1:29" x14ac:dyDescent="0.25">
      <c r="A23" s="2" t="s">
        <v>18</v>
      </c>
      <c r="B23" s="16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/>
      <c r="AB23" s="16"/>
      <c r="AC23" s="16">
        <v>0</v>
      </c>
    </row>
    <row r="24" spans="1:29" x14ac:dyDescent="0.25">
      <c r="A24" s="2" t="s">
        <v>19</v>
      </c>
      <c r="B24" s="16">
        <v>0</v>
      </c>
      <c r="C24" s="16">
        <v>0</v>
      </c>
      <c r="D24" s="16">
        <v>0</v>
      </c>
      <c r="E24" s="16">
        <v>-541.16999999999996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/>
      <c r="AB24" s="16"/>
      <c r="AC24" s="16">
        <v>0</v>
      </c>
    </row>
    <row r="25" spans="1:29" ht="15.75" thickBot="1" x14ac:dyDescent="0.3">
      <c r="A25" s="6" t="s">
        <v>20</v>
      </c>
      <c r="B25" s="16">
        <f>B22+B24</f>
        <v>3850.204925</v>
      </c>
      <c r="C25" s="16">
        <f t="shared" ref="C25:Z25" si="11">C22+C24</f>
        <v>3861.6949249999998</v>
      </c>
      <c r="D25" s="16">
        <f t="shared" ref="D25" si="12">D22+D24</f>
        <v>3842.5449249999997</v>
      </c>
      <c r="E25" s="16">
        <f t="shared" ref="E25" si="13">E22+E24</f>
        <v>3873.0700000000006</v>
      </c>
      <c r="F25" s="16">
        <f t="shared" ref="F25" si="14">F22+F24</f>
        <v>4300.37</v>
      </c>
      <c r="G25" s="16">
        <f t="shared" ref="G25" si="15">G22+G24</f>
        <v>3865.5199999999995</v>
      </c>
      <c r="H25" s="16">
        <f t="shared" ref="H25" si="16">H22+H24</f>
        <v>4092.52</v>
      </c>
      <c r="I25" s="16">
        <f t="shared" si="11"/>
        <v>3922.97</v>
      </c>
      <c r="J25" s="16">
        <f t="shared" si="11"/>
        <v>2235.6600000000003</v>
      </c>
      <c r="K25" s="16">
        <f t="shared" si="11"/>
        <v>2243.17</v>
      </c>
      <c r="L25" s="16">
        <f t="shared" si="11"/>
        <v>3187</v>
      </c>
      <c r="M25" s="16">
        <f t="shared" si="11"/>
        <v>3171.59</v>
      </c>
      <c r="N25" s="16">
        <f t="shared" si="11"/>
        <v>4328.4799999999996</v>
      </c>
      <c r="O25" s="16">
        <f t="shared" si="11"/>
        <v>4404.6399999999994</v>
      </c>
      <c r="P25" s="16">
        <f t="shared" si="11"/>
        <v>4731.46</v>
      </c>
      <c r="Q25" s="16">
        <f t="shared" si="11"/>
        <v>4802.0570000000007</v>
      </c>
      <c r="R25" s="16">
        <f t="shared" si="11"/>
        <v>4560.5103651056543</v>
      </c>
      <c r="S25" s="16">
        <f t="shared" si="11"/>
        <v>3494.7074464775542</v>
      </c>
      <c r="T25" s="16">
        <f t="shared" si="11"/>
        <v>3864.2754064404758</v>
      </c>
      <c r="U25" s="16">
        <f t="shared" si="11"/>
        <v>3426.5046075528276</v>
      </c>
      <c r="V25" s="16">
        <f t="shared" si="11"/>
        <v>2321.2910499999998</v>
      </c>
      <c r="W25" s="16">
        <f t="shared" si="11"/>
        <v>2393.03926</v>
      </c>
      <c r="X25" s="16">
        <f t="shared" si="11"/>
        <v>2283.95084</v>
      </c>
      <c r="Y25" s="16">
        <f t="shared" si="11"/>
        <v>2117.4084596133252</v>
      </c>
      <c r="Z25" s="16">
        <f t="shared" si="11"/>
        <v>3396.1477254092811</v>
      </c>
      <c r="AA25" s="16"/>
      <c r="AB25" s="16"/>
      <c r="AC25" s="16">
        <f>SUM(B25:Z25)</f>
        <v>88570.786935599113</v>
      </c>
    </row>
    <row r="26" spans="1:29" ht="15.75" thickTop="1" x14ac:dyDescent="0.25">
      <c r="A26" t="s">
        <v>21</v>
      </c>
      <c r="B26" s="16"/>
      <c r="C26" s="16">
        <v>1000</v>
      </c>
      <c r="D26" s="16"/>
      <c r="E26" s="16">
        <v>1000</v>
      </c>
      <c r="F26" s="16"/>
      <c r="G26" s="16"/>
      <c r="H26" s="16"/>
      <c r="I26" s="16">
        <v>1500</v>
      </c>
      <c r="J26" s="16"/>
      <c r="K26" s="16"/>
      <c r="L26" s="16"/>
      <c r="M26" s="16"/>
      <c r="N26" s="16">
        <v>5000</v>
      </c>
      <c r="O26" s="16">
        <v>5000</v>
      </c>
      <c r="P26" s="16"/>
      <c r="Q26" s="16">
        <v>4500</v>
      </c>
      <c r="R26" s="16"/>
      <c r="S26" s="16">
        <v>2000</v>
      </c>
      <c r="T26" s="16"/>
      <c r="W26" s="16"/>
      <c r="Y26" s="16"/>
      <c r="AC26" s="16">
        <f>SUM(B26:AB26)</f>
        <v>20000</v>
      </c>
    </row>
    <row r="27" spans="1:29" ht="15.75" thickBot="1" x14ac:dyDescent="0.3">
      <c r="A27" t="s">
        <v>22</v>
      </c>
      <c r="B27" s="16">
        <f>B9+B25-B26</f>
        <v>3850.204925</v>
      </c>
      <c r="C27" s="16">
        <f t="shared" ref="C27:Z27" si="17">C9+C25-C26</f>
        <v>6711.8998499999998</v>
      </c>
      <c r="D27" s="16">
        <f t="shared" si="17"/>
        <v>10554.444775</v>
      </c>
      <c r="E27" s="16">
        <f t="shared" si="17"/>
        <v>13427.514775</v>
      </c>
      <c r="F27" s="16">
        <f t="shared" si="17"/>
        <v>17727.884774999999</v>
      </c>
      <c r="G27" s="16">
        <f t="shared" si="17"/>
        <v>21593.404774999999</v>
      </c>
      <c r="H27" s="16">
        <f t="shared" si="17"/>
        <v>25685.924774999999</v>
      </c>
      <c r="I27" s="16">
        <f t="shared" si="17"/>
        <v>28108.894775000001</v>
      </c>
      <c r="J27" s="16">
        <f t="shared" si="17"/>
        <v>30344.554775000001</v>
      </c>
      <c r="K27" s="16">
        <f t="shared" si="17"/>
        <v>32587.724775000002</v>
      </c>
      <c r="L27" s="16">
        <f t="shared" si="17"/>
        <v>35774.724775000002</v>
      </c>
      <c r="M27" s="16">
        <f t="shared" si="17"/>
        <v>38946.314775000006</v>
      </c>
      <c r="N27" s="16">
        <f t="shared" si="17"/>
        <v>38274.794775000002</v>
      </c>
      <c r="O27" s="16">
        <f t="shared" si="17"/>
        <v>37679.434775000002</v>
      </c>
      <c r="P27" s="16">
        <f t="shared" si="17"/>
        <v>42410.894775000001</v>
      </c>
      <c r="Q27" s="16">
        <f>Q9+Q25-Q26</f>
        <v>42712.951775000001</v>
      </c>
      <c r="R27" s="16">
        <f t="shared" si="17"/>
        <v>47273.462140105657</v>
      </c>
      <c r="S27" s="16">
        <f t="shared" si="17"/>
        <v>48768.169586583215</v>
      </c>
      <c r="T27" s="16">
        <f>T9+T25-T26</f>
        <v>52632.444993023688</v>
      </c>
      <c r="U27" s="16">
        <f t="shared" si="17"/>
        <v>56058.949600576518</v>
      </c>
      <c r="V27" s="16">
        <f t="shared" si="17"/>
        <v>58380.240650576518</v>
      </c>
      <c r="W27" s="16">
        <f t="shared" si="17"/>
        <v>60773.279910576515</v>
      </c>
      <c r="X27" s="16">
        <f t="shared" si="17"/>
        <v>63057.230750576513</v>
      </c>
      <c r="Y27" s="16">
        <f t="shared" si="17"/>
        <v>65174.639210189838</v>
      </c>
      <c r="Z27" s="16">
        <f t="shared" si="17"/>
        <v>68570.786935599113</v>
      </c>
      <c r="AA27" s="16"/>
      <c r="AB27" s="16"/>
      <c r="AC27" s="16"/>
    </row>
    <row r="28" spans="1:29" ht="15.75" thickBot="1" x14ac:dyDescent="0.3">
      <c r="M28" s="7">
        <v>42614</v>
      </c>
      <c r="N28" s="7">
        <v>42644</v>
      </c>
      <c r="O28" s="7">
        <v>42675</v>
      </c>
      <c r="P28" s="7">
        <v>42705</v>
      </c>
      <c r="Q28" s="7">
        <v>42736</v>
      </c>
      <c r="R28" s="7">
        <v>42767</v>
      </c>
      <c r="S28" s="20">
        <v>42795</v>
      </c>
      <c r="T28" s="23">
        <v>42826</v>
      </c>
      <c r="U28" s="21">
        <v>42856</v>
      </c>
      <c r="V28" s="23">
        <v>42887</v>
      </c>
      <c r="W28" s="21">
        <v>42917</v>
      </c>
      <c r="X28" s="23">
        <v>42948</v>
      </c>
      <c r="Y28" s="21">
        <v>42979</v>
      </c>
      <c r="Z28" s="21">
        <v>43009</v>
      </c>
      <c r="AA28" s="23">
        <v>43040</v>
      </c>
      <c r="AB28" s="22">
        <v>43070</v>
      </c>
      <c r="AC28" s="1" t="s">
        <v>6</v>
      </c>
    </row>
    <row r="29" spans="1:29" x14ac:dyDescent="0.25">
      <c r="C29" s="37"/>
      <c r="D29" s="44"/>
      <c r="E29" s="37"/>
      <c r="F29" s="44"/>
      <c r="G29" s="37"/>
      <c r="H29" s="37"/>
      <c r="I29" s="37"/>
      <c r="J29" s="37"/>
    </row>
    <row r="30" spans="1:29" x14ac:dyDescent="0.25">
      <c r="C30" s="13"/>
      <c r="D30" s="13"/>
      <c r="E30" s="13"/>
      <c r="F30" s="13"/>
      <c r="G30" s="13"/>
      <c r="H30" s="13"/>
      <c r="I30" s="13"/>
      <c r="J30" s="13"/>
      <c r="L30" s="29">
        <v>42614</v>
      </c>
      <c r="M30" s="10"/>
      <c r="N30" s="10" t="s">
        <v>24</v>
      </c>
      <c r="O30" s="10"/>
      <c r="P30" s="10"/>
      <c r="Q30" s="10"/>
      <c r="R30" s="10"/>
      <c r="S30" s="10"/>
      <c r="T30" s="10"/>
    </row>
    <row r="31" spans="1:29" x14ac:dyDescent="0.25">
      <c r="C31" s="13"/>
      <c r="D31" s="13"/>
      <c r="E31" s="13"/>
      <c r="F31" s="13"/>
      <c r="G31" s="13"/>
      <c r="H31" s="13"/>
      <c r="I31" s="13"/>
      <c r="J31" s="13"/>
      <c r="L31" s="10"/>
      <c r="M31" s="10"/>
      <c r="N31" s="10" t="s">
        <v>25</v>
      </c>
      <c r="O31" s="10"/>
      <c r="P31" s="10"/>
      <c r="Q31" s="10"/>
      <c r="R31" s="10"/>
      <c r="S31" s="10"/>
      <c r="T31" s="10"/>
    </row>
    <row r="32" spans="1:29" x14ac:dyDescent="0.25">
      <c r="C32" s="13"/>
      <c r="D32" s="13"/>
      <c r="E32" s="13"/>
      <c r="F32" s="13"/>
      <c r="G32" s="13"/>
      <c r="H32" s="13"/>
      <c r="I32" s="13"/>
      <c r="J32" s="13"/>
      <c r="L32" s="10"/>
      <c r="M32" s="10"/>
      <c r="N32" s="10" t="s">
        <v>26</v>
      </c>
      <c r="O32" s="10"/>
      <c r="P32" s="10"/>
      <c r="Q32" s="10"/>
      <c r="R32" s="10"/>
      <c r="S32" s="10"/>
      <c r="T32" s="10"/>
    </row>
    <row r="33" spans="2:20" x14ac:dyDescent="0.25">
      <c r="C33" s="13"/>
      <c r="D33" s="13"/>
      <c r="E33" s="13"/>
      <c r="F33" s="13"/>
      <c r="G33" s="13"/>
      <c r="H33" s="13"/>
      <c r="I33" s="13"/>
      <c r="J33" s="13"/>
      <c r="L33" s="10"/>
      <c r="M33" s="10"/>
      <c r="N33" s="10"/>
      <c r="O33" s="10"/>
      <c r="P33" s="10"/>
      <c r="Q33" s="10"/>
      <c r="R33" s="10"/>
      <c r="S33" s="10"/>
      <c r="T33" s="10"/>
    </row>
    <row r="34" spans="2:20" ht="15.75" thickBot="1" x14ac:dyDescent="0.3">
      <c r="C34" s="13"/>
      <c r="D34" s="13"/>
      <c r="E34" s="13"/>
      <c r="F34" s="13"/>
      <c r="G34" s="13"/>
      <c r="H34" s="13"/>
      <c r="I34" s="13"/>
      <c r="J34" s="13"/>
      <c r="L34" s="29">
        <v>42644</v>
      </c>
      <c r="M34" s="10"/>
      <c r="N34" s="10" t="s">
        <v>27</v>
      </c>
      <c r="O34" s="10"/>
      <c r="P34" s="10"/>
      <c r="Q34" s="10"/>
      <c r="R34" s="10"/>
      <c r="S34" s="10"/>
      <c r="T34" s="10"/>
    </row>
    <row r="35" spans="2:20" ht="15.75" thickBot="1" x14ac:dyDescent="0.3">
      <c r="C35" s="37"/>
      <c r="D35" s="37"/>
      <c r="E35" s="38" t="s">
        <v>36</v>
      </c>
      <c r="F35" s="39"/>
      <c r="G35" s="24">
        <v>87370.47</v>
      </c>
      <c r="H35" s="13"/>
      <c r="I35" s="13"/>
      <c r="J35" s="13"/>
      <c r="L35" s="10"/>
      <c r="M35" s="10"/>
      <c r="N35" s="10" t="s">
        <v>28</v>
      </c>
      <c r="O35" s="10"/>
      <c r="P35" s="10"/>
      <c r="Q35" s="10"/>
      <c r="R35" s="10"/>
      <c r="S35" s="10"/>
      <c r="T35" s="10"/>
    </row>
    <row r="36" spans="2:20" x14ac:dyDescent="0.25">
      <c r="B36" s="42" t="s">
        <v>34</v>
      </c>
      <c r="C36" s="42"/>
      <c r="D36" s="13"/>
      <c r="E36" s="30"/>
      <c r="F36" s="43" t="s">
        <v>35</v>
      </c>
      <c r="G36" s="43"/>
      <c r="H36" s="13"/>
      <c r="I36" s="13"/>
      <c r="J36" s="45" t="s">
        <v>38</v>
      </c>
      <c r="K36" s="45"/>
      <c r="L36" s="10"/>
      <c r="M36" s="10"/>
      <c r="N36" s="10" t="s">
        <v>29</v>
      </c>
      <c r="O36" s="10"/>
      <c r="P36" s="10"/>
      <c r="Q36" s="10"/>
      <c r="R36" s="10"/>
      <c r="S36" s="10"/>
      <c r="T36" s="10"/>
    </row>
    <row r="37" spans="2:20" x14ac:dyDescent="0.25">
      <c r="B37" s="32">
        <v>42278</v>
      </c>
      <c r="C37" s="34">
        <v>0</v>
      </c>
      <c r="D37" s="13"/>
      <c r="E37" s="30"/>
      <c r="F37" s="30"/>
      <c r="G37" s="30"/>
      <c r="H37" s="13"/>
      <c r="I37" s="13"/>
      <c r="J37" s="26">
        <v>42278</v>
      </c>
      <c r="K37">
        <v>0</v>
      </c>
    </row>
    <row r="38" spans="2:20" x14ac:dyDescent="0.25">
      <c r="B38" s="32">
        <v>42309</v>
      </c>
      <c r="C38" s="35">
        <v>3850.204925</v>
      </c>
      <c r="D38" s="13"/>
      <c r="E38" s="30"/>
      <c r="F38" s="31">
        <v>42315</v>
      </c>
      <c r="G38" s="30">
        <v>3000</v>
      </c>
      <c r="H38" s="13"/>
      <c r="I38" s="13"/>
      <c r="J38" s="26">
        <v>42309</v>
      </c>
      <c r="K38" s="13">
        <v>349.14</v>
      </c>
    </row>
    <row r="39" spans="2:20" x14ac:dyDescent="0.25">
      <c r="B39" s="32">
        <v>42339</v>
      </c>
      <c r="C39" s="35">
        <v>3861.6949249999998</v>
      </c>
      <c r="E39" s="10"/>
      <c r="F39" s="32">
        <v>42383</v>
      </c>
      <c r="G39" s="10">
        <v>1000</v>
      </c>
      <c r="J39" s="8">
        <v>42339</v>
      </c>
      <c r="K39" s="13">
        <v>349.14</v>
      </c>
    </row>
    <row r="40" spans="2:20" x14ac:dyDescent="0.25">
      <c r="B40" s="32">
        <v>42370</v>
      </c>
      <c r="C40" s="34">
        <v>3842.5449249999997</v>
      </c>
      <c r="E40" s="10"/>
      <c r="F40" s="32">
        <v>42497</v>
      </c>
      <c r="G40" s="10">
        <v>1500</v>
      </c>
      <c r="J40" s="8">
        <v>42370</v>
      </c>
      <c r="K40" s="13">
        <v>349.14</v>
      </c>
    </row>
    <row r="41" spans="2:20" x14ac:dyDescent="0.25">
      <c r="B41" s="32">
        <v>42401</v>
      </c>
      <c r="C41" s="34">
        <v>3873.0700000000006</v>
      </c>
      <c r="E41" s="10"/>
      <c r="F41" s="32">
        <v>42618</v>
      </c>
      <c r="G41" s="10">
        <v>2300.5100000000002</v>
      </c>
      <c r="J41" s="8">
        <v>42401</v>
      </c>
      <c r="K41" s="13">
        <v>349.14</v>
      </c>
    </row>
    <row r="42" spans="2:20" x14ac:dyDescent="0.25">
      <c r="B42" s="32">
        <v>42430</v>
      </c>
      <c r="C42" s="34">
        <v>4300.37</v>
      </c>
      <c r="E42" s="10"/>
      <c r="F42" s="32">
        <v>42648</v>
      </c>
      <c r="G42" s="10">
        <v>5000</v>
      </c>
      <c r="J42" s="8">
        <v>42430</v>
      </c>
      <c r="K42" s="13">
        <v>349.14</v>
      </c>
    </row>
    <row r="43" spans="2:20" x14ac:dyDescent="0.25">
      <c r="B43" s="32">
        <v>42461</v>
      </c>
      <c r="C43" s="34">
        <v>3865.5199999999995</v>
      </c>
      <c r="E43" s="10"/>
      <c r="F43" s="32">
        <v>42674</v>
      </c>
      <c r="G43" s="10">
        <v>5043.9399999999996</v>
      </c>
      <c r="J43" s="8">
        <v>42461</v>
      </c>
      <c r="K43" s="13">
        <v>349.14</v>
      </c>
    </row>
    <row r="44" spans="2:20" x14ac:dyDescent="0.25">
      <c r="B44" s="32">
        <v>42491</v>
      </c>
      <c r="C44" s="34">
        <v>4092.52</v>
      </c>
      <c r="E44" s="10"/>
      <c r="F44" s="32">
        <v>42727</v>
      </c>
      <c r="G44" s="10">
        <v>36796.120000000003</v>
      </c>
      <c r="J44" s="8">
        <v>42491</v>
      </c>
      <c r="K44" s="13">
        <v>349.14</v>
      </c>
    </row>
    <row r="45" spans="2:20" x14ac:dyDescent="0.25">
      <c r="B45" s="32">
        <v>42522</v>
      </c>
      <c r="C45" s="34">
        <v>3922.97</v>
      </c>
      <c r="E45" s="10"/>
      <c r="F45" s="32">
        <v>42765</v>
      </c>
      <c r="G45" s="10">
        <v>4500</v>
      </c>
      <c r="J45" s="28">
        <v>42522</v>
      </c>
      <c r="K45" s="13">
        <v>349.14</v>
      </c>
    </row>
    <row r="46" spans="2:20" x14ac:dyDescent="0.25">
      <c r="B46" s="32">
        <v>42552</v>
      </c>
      <c r="C46" s="34">
        <v>2235.6600000000003</v>
      </c>
      <c r="E46" s="10"/>
      <c r="F46" s="32">
        <v>42800</v>
      </c>
      <c r="G46" s="10">
        <v>7451.55</v>
      </c>
      <c r="J46" s="28">
        <v>42552</v>
      </c>
      <c r="K46" s="13">
        <v>349.14</v>
      </c>
    </row>
    <row r="47" spans="2:20" x14ac:dyDescent="0.25">
      <c r="B47" s="32">
        <v>42583</v>
      </c>
      <c r="C47" s="34">
        <v>2243.17</v>
      </c>
      <c r="E47" s="10"/>
      <c r="F47" s="32">
        <v>42837</v>
      </c>
      <c r="G47" s="10">
        <v>2017.77</v>
      </c>
      <c r="J47" s="28">
        <v>42583</v>
      </c>
      <c r="K47" s="13">
        <v>349.14</v>
      </c>
    </row>
    <row r="48" spans="2:20" x14ac:dyDescent="0.25">
      <c r="B48" s="32">
        <v>42614</v>
      </c>
      <c r="C48" s="34">
        <v>3187</v>
      </c>
      <c r="E48" s="10"/>
      <c r="F48" s="32">
        <v>42928</v>
      </c>
      <c r="G48" s="10">
        <v>16339.84</v>
      </c>
      <c r="J48" s="28">
        <v>42614</v>
      </c>
      <c r="K48" s="13">
        <v>349.14</v>
      </c>
    </row>
    <row r="49" spans="2:11" x14ac:dyDescent="0.25">
      <c r="B49" s="32">
        <v>42644</v>
      </c>
      <c r="C49" s="34">
        <v>3171.59</v>
      </c>
      <c r="E49" s="10"/>
      <c r="F49" s="32">
        <v>43005</v>
      </c>
      <c r="G49" s="10">
        <v>13.35</v>
      </c>
      <c r="J49" s="28">
        <v>42644</v>
      </c>
      <c r="K49" s="13">
        <v>349.14</v>
      </c>
    </row>
    <row r="50" spans="2:11" ht="15.75" thickBot="1" x14ac:dyDescent="0.3">
      <c r="B50" s="8">
        <v>42675</v>
      </c>
      <c r="C50" s="18">
        <v>4328.4799999999996</v>
      </c>
      <c r="E50" s="10"/>
      <c r="F50" s="32">
        <v>43049</v>
      </c>
      <c r="G50" s="10">
        <v>23006.83</v>
      </c>
      <c r="J50" s="8">
        <v>42675</v>
      </c>
      <c r="K50" s="13">
        <v>349.14</v>
      </c>
    </row>
    <row r="51" spans="2:11" ht="15.75" thickBot="1" x14ac:dyDescent="0.3">
      <c r="B51" s="8">
        <v>42705</v>
      </c>
      <c r="C51" s="18">
        <v>4404.6399999999994</v>
      </c>
      <c r="E51" s="10"/>
      <c r="F51" s="10"/>
      <c r="G51" s="27">
        <f>SUM(G37:G50)</f>
        <v>107969.91000000002</v>
      </c>
      <c r="J51" s="8">
        <v>42705</v>
      </c>
      <c r="K51" s="13">
        <v>349.14</v>
      </c>
    </row>
    <row r="52" spans="2:11" ht="15.75" thickBot="1" x14ac:dyDescent="0.3">
      <c r="B52" s="8">
        <v>42736</v>
      </c>
      <c r="C52" s="18">
        <v>4731.46</v>
      </c>
      <c r="E52" s="10"/>
      <c r="F52" s="10"/>
      <c r="G52" s="10"/>
      <c r="J52" s="8">
        <v>42736</v>
      </c>
      <c r="K52" s="13">
        <v>349.14</v>
      </c>
    </row>
    <row r="53" spans="2:11" ht="15.75" thickBot="1" x14ac:dyDescent="0.3">
      <c r="B53" s="8">
        <v>42767</v>
      </c>
      <c r="C53" s="18">
        <v>4802.0570000000007</v>
      </c>
      <c r="E53" s="40" t="s">
        <v>37</v>
      </c>
      <c r="F53" s="41"/>
      <c r="G53" s="27">
        <f>G35-G51</f>
        <v>-20599.440000000017</v>
      </c>
      <c r="J53" s="8">
        <v>42767</v>
      </c>
      <c r="K53" s="13">
        <v>349.14</v>
      </c>
    </row>
    <row r="54" spans="2:11" x14ac:dyDescent="0.25">
      <c r="B54" s="8">
        <v>42795</v>
      </c>
      <c r="C54" s="16">
        <v>4560.5103651056543</v>
      </c>
      <c r="J54" s="8">
        <v>42795</v>
      </c>
      <c r="K54" s="13">
        <v>349.14</v>
      </c>
    </row>
    <row r="55" spans="2:11" x14ac:dyDescent="0.25">
      <c r="B55" s="8">
        <v>42826</v>
      </c>
      <c r="C55" s="16">
        <v>3494.7074464775542</v>
      </c>
      <c r="J55" s="8">
        <v>42826</v>
      </c>
      <c r="K55" s="13">
        <v>349.14</v>
      </c>
    </row>
    <row r="56" spans="2:11" x14ac:dyDescent="0.25">
      <c r="B56" s="8">
        <v>42856</v>
      </c>
      <c r="C56" s="16">
        <v>3864.2754064404758</v>
      </c>
      <c r="E56" s="36" t="s">
        <v>39</v>
      </c>
      <c r="F56" s="36"/>
      <c r="J56" s="8">
        <v>42856</v>
      </c>
      <c r="K56" s="13">
        <v>349.14</v>
      </c>
    </row>
    <row r="57" spans="2:11" x14ac:dyDescent="0.25">
      <c r="B57" s="8">
        <v>42887</v>
      </c>
      <c r="C57" s="16">
        <v>3426.5046075528276</v>
      </c>
      <c r="E57" s="8">
        <v>42315</v>
      </c>
      <c r="F57">
        <v>1000</v>
      </c>
      <c r="J57" s="8">
        <v>42887</v>
      </c>
      <c r="K57" s="13">
        <v>349.14</v>
      </c>
    </row>
    <row r="58" spans="2:11" x14ac:dyDescent="0.25">
      <c r="B58" s="8">
        <v>42917</v>
      </c>
      <c r="C58" s="16">
        <v>2321.2910499999998</v>
      </c>
      <c r="E58" s="8">
        <v>42383</v>
      </c>
      <c r="F58">
        <v>1000</v>
      </c>
      <c r="J58" s="8">
        <v>42917</v>
      </c>
      <c r="K58" s="13">
        <v>349.14</v>
      </c>
    </row>
    <row r="59" spans="2:11" x14ac:dyDescent="0.25">
      <c r="B59" s="8">
        <v>42948</v>
      </c>
      <c r="C59" s="16">
        <v>2393.03926</v>
      </c>
      <c r="E59" s="8">
        <v>42497</v>
      </c>
      <c r="F59">
        <v>1500</v>
      </c>
      <c r="J59" s="8">
        <v>42948</v>
      </c>
      <c r="K59" s="13">
        <v>349.14</v>
      </c>
    </row>
    <row r="60" spans="2:11" x14ac:dyDescent="0.25">
      <c r="B60" s="8">
        <v>42979</v>
      </c>
      <c r="C60" s="16">
        <v>2283.95084</v>
      </c>
      <c r="E60" s="8">
        <v>42649</v>
      </c>
      <c r="F60">
        <v>5000</v>
      </c>
      <c r="J60" s="8">
        <v>42979</v>
      </c>
      <c r="K60" s="13">
        <v>349.14</v>
      </c>
    </row>
    <row r="61" spans="2:11" x14ac:dyDescent="0.25">
      <c r="B61" s="8">
        <v>43009</v>
      </c>
      <c r="C61" s="16">
        <v>2117.4084596133252</v>
      </c>
      <c r="E61" s="8">
        <v>42674</v>
      </c>
      <c r="F61">
        <v>5000</v>
      </c>
      <c r="J61" s="8">
        <v>43009</v>
      </c>
      <c r="K61" s="13">
        <v>349.14</v>
      </c>
    </row>
    <row r="62" spans="2:11" ht="15.75" thickBot="1" x14ac:dyDescent="0.3">
      <c r="B62" s="8">
        <v>43040</v>
      </c>
      <c r="C62" s="16">
        <v>3396.1477254092811</v>
      </c>
      <c r="E62" s="8">
        <v>42765</v>
      </c>
      <c r="F62">
        <v>4500</v>
      </c>
      <c r="J62" s="8">
        <v>43040</v>
      </c>
      <c r="K62" s="13">
        <v>349.14</v>
      </c>
    </row>
    <row r="63" spans="2:11" ht="15.75" thickBot="1" x14ac:dyDescent="0.3">
      <c r="B63" s="8"/>
      <c r="C63" s="25">
        <f>SUM(C37:C62)</f>
        <v>88570.786935599113</v>
      </c>
      <c r="E63" s="8">
        <v>42800</v>
      </c>
      <c r="F63">
        <v>2000</v>
      </c>
      <c r="J63" s="8">
        <v>43070</v>
      </c>
      <c r="K63" s="13">
        <v>349.14</v>
      </c>
    </row>
    <row r="64" spans="2:11" ht="15.75" thickBot="1" x14ac:dyDescent="0.3">
      <c r="B64" s="8"/>
      <c r="F64" s="27">
        <f>SUM(F57:F63)</f>
        <v>20000</v>
      </c>
      <c r="K64" s="10">
        <f>SUM(K37:K63)</f>
        <v>9077.6400000000012</v>
      </c>
    </row>
    <row r="65" spans="2:5" x14ac:dyDescent="0.25">
      <c r="B65" s="8"/>
      <c r="E65" s="19"/>
    </row>
    <row r="66" spans="2:5" x14ac:dyDescent="0.25">
      <c r="B66" s="8"/>
    </row>
  </sheetData>
  <mergeCells count="11">
    <mergeCell ref="E56:F56"/>
    <mergeCell ref="I29:J29"/>
    <mergeCell ref="C35:D35"/>
    <mergeCell ref="E35:F35"/>
    <mergeCell ref="E53:F53"/>
    <mergeCell ref="B36:C36"/>
    <mergeCell ref="F36:G36"/>
    <mergeCell ref="E29:F29"/>
    <mergeCell ref="C29:D29"/>
    <mergeCell ref="G29:H29"/>
    <mergeCell ref="J36:K3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2018-10-23T14:11:57Z</dcterms:modified>
</cp:coreProperties>
</file>